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3"/>
  </bookViews>
  <sheets>
    <sheet name="1.1.Осн. пол. РП" sheetId="12" r:id="rId1"/>
    <sheet name="1.2. Показатели РП" sheetId="11" r:id="rId2"/>
    <sheet name="1.3. Пок. РП по мес." sheetId="9" r:id="rId3"/>
    <sheet name="1.4. Мероприятия РП" sheetId="10" r:id="rId4"/>
    <sheet name="1.5. Фин. обес. РП" sheetId="1" r:id="rId5"/>
    <sheet name="1.6. Бюджет РП по месяцам" sheetId="2" r:id="rId6"/>
    <sheet name="План реализации РП -5" sheetId="8" r:id="rId7"/>
  </sheets>
  <definedNames>
    <definedName name="_bookmark5" localSheetId="1">'1.2. Показатели РП'!$B$7</definedName>
    <definedName name="_bookmark5" localSheetId="2">#REF!</definedName>
    <definedName name="_bookmark5" localSheetId="3">#REF!</definedName>
    <definedName name="_bookmark5" localSheetId="4">#REF!</definedName>
    <definedName name="_bookmark5" localSheetId="5">'1.6. Бюджет РП по месяцам'!#REF!</definedName>
    <definedName name="_bookmark5" localSheetId="6">#REF!</definedName>
    <definedName name="_ftn1" localSheetId="3">#REF!</definedName>
    <definedName name="_ftn1" localSheetId="4">#REF!</definedName>
    <definedName name="_ftn1" localSheetId="5">'1.6. Бюджет РП по месяцам'!#REF!</definedName>
    <definedName name="_ftn1" localSheetId="6">#REF!</definedName>
    <definedName name="_ftn2" localSheetId="0">#REF!</definedName>
    <definedName name="_ftn2" localSheetId="3">#REF!</definedName>
    <definedName name="_ftn2" localSheetId="4">#REF!</definedName>
    <definedName name="_ftn2" localSheetId="5">'1.6. Бюджет РП по месяцам'!#REF!</definedName>
    <definedName name="_ftn2" localSheetId="6">#REF!</definedName>
    <definedName name="_ftn3" localSheetId="0">#REF!</definedName>
    <definedName name="_ftn3" localSheetId="6">#REF!</definedName>
    <definedName name="_ftn4" localSheetId="0">#REF!</definedName>
    <definedName name="_ftn4" localSheetId="6">#REF!</definedName>
    <definedName name="_ftn5" localSheetId="0">#REF!</definedName>
    <definedName name="_ftn5" localSheetId="6">#REF!</definedName>
    <definedName name="_ftn6" localSheetId="6">#REF!</definedName>
    <definedName name="_ftn7" localSheetId="6">#REF!</definedName>
    <definedName name="_ftn8" localSheetId="6">#REF!</definedName>
    <definedName name="_ftnref1" localSheetId="3">'1.4. Мероприятия РП'!$E$4</definedName>
    <definedName name="_ftnref1" localSheetId="4">#REF!</definedName>
    <definedName name="_ftnref1" localSheetId="5">'1.6. Бюджет РП по месяцам'!#REF!</definedName>
    <definedName name="_ftnref1" localSheetId="6">#REF!</definedName>
    <definedName name="_ftnref2" localSheetId="0">'1.1.Осн. пол. РП'!$A$2</definedName>
    <definedName name="_ftnref2" localSheetId="3">'1.4. Мероприятия РП'!#REF!</definedName>
    <definedName name="_ftnref2" localSheetId="4">#REF!</definedName>
    <definedName name="_ftnref2" localSheetId="5">'1.6. Бюджет РП по месяцам'!#REF!</definedName>
    <definedName name="_ftnref2" localSheetId="6">#REF!</definedName>
    <definedName name="_ftnref3" localSheetId="0">'1.1.Осн. пол. РП'!$A$4</definedName>
    <definedName name="_ftnref3" localSheetId="3">'1.4. Мероприятия РП'!#REF!</definedName>
    <definedName name="_ftnref3" localSheetId="4">#REF!</definedName>
    <definedName name="_ftnref3" localSheetId="5">'1.6. Бюджет РП по месяцам'!#REF!</definedName>
    <definedName name="_ftnref3" localSheetId="6">#REF!</definedName>
    <definedName name="_ftnref4" localSheetId="0">#REF!</definedName>
    <definedName name="_ftnref4" localSheetId="6">'План реализации РП -5'!$E$5</definedName>
    <definedName name="_ftnref5" localSheetId="0">#REF!</definedName>
    <definedName name="_ftnref5" localSheetId="6">'План реализации РП -5'!$G$5</definedName>
    <definedName name="_ftnref6" localSheetId="6">'План реализации РП -5'!$H$6</definedName>
    <definedName name="_ftnref7" localSheetId="6">'План реализации РП -5'!$I$5</definedName>
    <definedName name="_ftnref8" localSheetId="6">'План реализации РП -5'!$L$5</definedName>
    <definedName name="_Hlk127704986" localSheetId="6">'План реализации РП -5'!$A$8</definedName>
    <definedName name="_Hlk127716945" localSheetId="5">'1.6. Бюджет РП по месяцам'!#REF!</definedName>
    <definedName name="_Hlk127716945" localSheetId="6">#REF!</definedName>
    <definedName name="_xlnm.Print_Titles" localSheetId="3">'1.4. Мероприятия РП'!$4:$5</definedName>
    <definedName name="_xlnm.Print_Titles" localSheetId="4">'1.5. Фин. обес. РП'!$4:$6</definedName>
    <definedName name="_xlnm.Print_Titles" localSheetId="6">'План реализации РП -5'!$5:$7</definedName>
    <definedName name="_xlnm.Print_Area" localSheetId="0">'1.1.Осн. пол. РП'!$A$2:$F$17</definedName>
    <definedName name="_xlnm.Print_Area" localSheetId="1">'1.2. Показатели РП'!$A$2:$P$10</definedName>
    <definedName name="_xlnm.Print_Area" localSheetId="2">'1.3. Пок. РП по мес.'!$A$2:$P$11</definedName>
    <definedName name="_xlnm.Print_Area" localSheetId="3">'1.4. Мероприятия РП'!$A$2:$P$14</definedName>
    <definedName name="_xlnm.Print_Area" localSheetId="4">'1.5. Фин. обес. РП'!$A$2:$O$43</definedName>
    <definedName name="_xlnm.Print_Area" localSheetId="5">'1.6. Бюджет РП по месяцам'!$A$2:$N$14</definedName>
    <definedName name="_xlnm.Print_Area" localSheetId="6">'План реализации РП -5'!$A$1:$M$82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0" i="1"/>
  <c r="A1" i="12"/>
  <c r="A1" i="11"/>
  <c r="A1" i="10" l="1"/>
  <c r="A1" i="9"/>
  <c r="I28" i="1" l="1"/>
  <c r="K19"/>
  <c r="J19"/>
  <c r="J18"/>
  <c r="K17"/>
  <c r="J17"/>
  <c r="O15" l="1"/>
  <c r="O14"/>
  <c r="O13"/>
  <c r="O12"/>
  <c r="O11"/>
  <c r="O9"/>
  <c r="O26"/>
  <c r="O25"/>
  <c r="O24"/>
  <c r="O23"/>
  <c r="O22"/>
  <c r="O21"/>
  <c r="O20"/>
  <c r="O19"/>
  <c r="O18"/>
  <c r="O17"/>
  <c r="I31"/>
  <c r="J16" l="1"/>
  <c r="J28"/>
  <c r="J31" s="1"/>
  <c r="O31" l="1"/>
  <c r="J35"/>
  <c r="O38"/>
  <c r="K38"/>
  <c r="J38"/>
  <c r="K28"/>
  <c r="K31" s="1"/>
  <c r="K36"/>
  <c r="I17"/>
  <c r="I25"/>
  <c r="N14" i="2"/>
  <c r="P14" s="1"/>
  <c r="I20" i="1"/>
  <c r="M14" i="2" l="1"/>
  <c r="L14"/>
  <c r="K14"/>
  <c r="J14"/>
  <c r="I14"/>
  <c r="H14"/>
  <c r="G14"/>
  <c r="F14"/>
  <c r="E14"/>
  <c r="D14"/>
  <c r="C14" l="1"/>
  <c r="A1"/>
  <c r="H41" i="1"/>
  <c r="H36"/>
  <c r="H28"/>
  <c r="J36"/>
  <c r="O36" s="1"/>
  <c r="K18"/>
  <c r="H9"/>
  <c r="A1"/>
  <c r="O41" l="1"/>
  <c r="H32"/>
  <c r="H38"/>
  <c r="O28"/>
  <c r="K16"/>
  <c r="I38"/>
  <c r="J32"/>
  <c r="I36"/>
  <c r="I16"/>
  <c r="H35"/>
  <c r="K35" l="1"/>
  <c r="O16"/>
  <c r="I35"/>
  <c r="I32" s="1"/>
  <c r="K32" l="1"/>
  <c r="O32" s="1"/>
  <c r="P32" s="1"/>
  <c r="O35"/>
</calcChain>
</file>

<file path=xl/sharedStrings.xml><?xml version="1.0" encoding="utf-8"?>
<sst xmlns="http://schemas.openxmlformats.org/spreadsheetml/2006/main" count="984" uniqueCount="271">
  <si>
    <t>№ п/п</t>
  </si>
  <si>
    <t>Наименование мероприятия (результата) и источники финансирования</t>
  </si>
  <si>
    <t>Код бюджетной классификации</t>
  </si>
  <si>
    <t>Объем финансового обеспечения по годам, тыс. рублей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</si>
  <si>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</si>
  <si>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</si>
  <si>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</si>
  <si>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</si>
  <si>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</si>
  <si>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</si>
  <si>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</si>
  <si>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</si>
  <si>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</si>
  <si>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1.</t>
  </si>
  <si>
    <t>1.1.</t>
  </si>
  <si>
    <t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</si>
  <si>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>Региональный бюджет (всего), из них:</t>
  </si>
  <si>
    <t>10 1 R1</t>
  </si>
  <si>
    <t xml:space="preserve"> 04 09</t>
  </si>
  <si>
    <t xml:space="preserve">10 1 R1 R0010 </t>
  </si>
  <si>
    <t xml:space="preserve">10 1 R1 R0020 </t>
  </si>
  <si>
    <t xml:space="preserve">10 1 R1 53940 </t>
  </si>
  <si>
    <t xml:space="preserve">10 1 R1 R0030 </t>
  </si>
  <si>
    <t xml:space="preserve">10 1 И8  </t>
  </si>
  <si>
    <t xml:space="preserve">10 1 И8 54470 </t>
  </si>
  <si>
    <t xml:space="preserve">10 1 И8 9Д140 </t>
  </si>
  <si>
    <t xml:space="preserve">10 1 И8 9Д150 </t>
  </si>
  <si>
    <t xml:space="preserve">10 1 И8 9Д160 </t>
  </si>
  <si>
    <t xml:space="preserve">10 1 И8 9Д170 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</si>
  <si>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</si>
  <si>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</si>
  <si>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</si>
  <si>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</si>
  <si>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</si>
  <si>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</si>
  <si>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</si>
  <si>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3.</t>
  </si>
  <si>
    <t>3.1.</t>
  </si>
  <si>
    <t>Итого по региональному проекту:</t>
  </si>
  <si>
    <t>в том числе:</t>
  </si>
  <si>
    <t>Региональный бюджет</t>
  </si>
  <si>
    <t xml:space="preserve">6. Помесячный план исполнения областного бюджета в части бюджетных ассигнований, предусмотренных </t>
  </si>
  <si>
    <t xml:space="preserve">  №    п/п</t>
  </si>
  <si>
    <t xml:space="preserve">Наименование мероприятия (результата) </t>
  </si>
  <si>
    <t>План исполнения нарастающим итогом (тыс. 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</si>
  <si>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</si>
  <si>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</si>
  <si>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</si>
  <si>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</si>
  <si>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</si>
  <si>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</si>
  <si>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</si>
  <si>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</si>
  <si>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</si>
  <si>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</si>
  <si>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</si>
  <si>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ИТОГО:</t>
  </si>
  <si>
    <t>Евтушенко С.В.</t>
  </si>
  <si>
    <t>2.</t>
  </si>
  <si>
    <t>Показатели регионального проекта</t>
  </si>
  <si>
    <t>Уровень показателя</t>
  </si>
  <si>
    <t>Единица измерения (по ОКЕИ)</t>
  </si>
  <si>
    <t>Базовое значение</t>
  </si>
  <si>
    <t xml:space="preserve">Информационная система </t>
  </si>
  <si>
    <t>значение</t>
  </si>
  <si>
    <t>год</t>
  </si>
  <si>
    <t>1.1</t>
  </si>
  <si>
    <t>Процент</t>
  </si>
  <si>
    <t>Нет</t>
  </si>
  <si>
    <t>2.1</t>
  </si>
  <si>
    <t>Плановые значения по кварталам/месяцам</t>
  </si>
  <si>
    <t>2.1.</t>
  </si>
  <si>
    <t>№                      п/п</t>
  </si>
  <si>
    <t>Наименование мероприятия (результата)</t>
  </si>
  <si>
    <t>Наименование структурных элементов государственных программ вместе с наименованием государственной программы</t>
  </si>
  <si>
    <t>Тип мероприятия (результата)</t>
  </si>
  <si>
    <t>Уровень мероприятия (результата)</t>
  </si>
  <si>
    <t>Связь с показателями регионального проекта</t>
  </si>
  <si>
    <t>Х</t>
  </si>
  <si>
    <t xml:space="preserve"> -</t>
  </si>
  <si>
    <t>1.1.1.</t>
  </si>
  <si>
    <t xml:space="preserve">  </t>
  </si>
  <si>
    <t>2.1.1.</t>
  </si>
  <si>
    <t>3.1.1.</t>
  </si>
  <si>
    <t>№                         п/п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</si>
  <si>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</si>
  <si>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</si>
  <si>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</si>
  <si>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</si>
  <si>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Мощность объекта</t>
  </si>
  <si>
    <t>Объем финансового обеспечения (тыс. руб.)</t>
  </si>
  <si>
    <t>Вид документа и характеристика мероприятия (результата)</t>
  </si>
  <si>
    <t>начало</t>
  </si>
  <si>
    <t>окончание</t>
  </si>
  <si>
    <t>предшествен-ники</t>
  </si>
  <si>
    <t>последователи</t>
  </si>
  <si>
    <t>X</t>
  </si>
  <si>
    <t>1.1.К1.</t>
  </si>
  <si>
    <t>Утверждены (одобрены, сформированы) документы, необходимые для оказания услуги (выполнения работы)</t>
  </si>
  <si>
    <t>1.1.К2.</t>
  </si>
  <si>
    <t>Для оказания услуги (выполнения работы) подготовлено материально-техническое (кадровое) обеспечение</t>
  </si>
  <si>
    <t>1.1.К3.</t>
  </si>
  <si>
    <t>Услуга оказана (работы выполнены)</t>
  </si>
  <si>
    <t>1.1.К4.</t>
  </si>
  <si>
    <t>Закупка включена в план закупок</t>
  </si>
  <si>
    <t>1.1.К5.</t>
  </si>
  <si>
    <t>Произведена приемка поставленных товаров, выполненных работ, оказанных услуг</t>
  </si>
  <si>
    <t>1.1.К6.</t>
  </si>
  <si>
    <t>3.1.К2.</t>
  </si>
  <si>
    <t>3.1.К4.</t>
  </si>
  <si>
    <t>3.1.К5.</t>
  </si>
  <si>
    <t>3.1.К6.</t>
  </si>
  <si>
    <t>Доля автомобильных дорог, входящих в опорную сеть, соответствующих нормативным требованиям</t>
  </si>
  <si>
    <t>ФП</t>
  </si>
  <si>
    <t xml:space="preserve">На конец 2025 года </t>
  </si>
  <si>
    <t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них, а также дорожная сеть городских агломераций</t>
  </si>
  <si>
    <t xml:space="preserve">Единица </t>
  </si>
  <si>
    <t>Благоустройство территории, ремонт объектов недвижимого имущества</t>
  </si>
  <si>
    <t>Федеральный проект</t>
  </si>
  <si>
    <t xml:space="preserve">Строительство (реконструкция, техническое перевооружение, приобретение) объекта недвижимого имущества
</t>
  </si>
  <si>
    <t xml:space="preserve">  Всего на конец       2025 года     (тыс. рублей)</t>
  </si>
  <si>
    <t>Внутренний документ</t>
  </si>
  <si>
    <t>1.1.К7.</t>
  </si>
  <si>
    <t>1.1.К8.</t>
  </si>
  <si>
    <t>3.1.К7.</t>
  </si>
  <si>
    <t>Адрес объекта         (в соответствии                       с ФИАС)</t>
  </si>
  <si>
    <t xml:space="preserve">   </t>
  </si>
  <si>
    <t xml:space="preserve"> </t>
  </si>
  <si>
    <t xml:space="preserve">январь </t>
  </si>
  <si>
    <t>Годы</t>
  </si>
  <si>
    <t>3. Помесячный план достижения показателей регионального проекта 4 в 2025 году</t>
  </si>
  <si>
    <t>4. Мероприятия (результаты) регионального проекта 4</t>
  </si>
  <si>
    <t xml:space="preserve">      на финансовое обеспечение реализации регионального проекта 4 в 2025 году</t>
  </si>
  <si>
    <t>Бюджеты муниципальных образований</t>
  </si>
  <si>
    <t>5. Финансовое обеспечение реализации регионального проекта 4</t>
  </si>
  <si>
    <t>Доля автомобильных дорог регионального                   и межмуниципального значения, соответствующих нормативным требованиям</t>
  </si>
  <si>
    <t>Признак «Участие муниципального образования»</t>
  </si>
  <si>
    <t>Приведены в нормативное состояние автомобильные дороги регионального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</si>
  <si>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>Доля автомобильных дорог регионального                                   и межмуниципального значения, соответствующих нормативным требованиям</t>
  </si>
  <si>
    <t xml:space="preserve">Осуществлено строительство                        и реконструкция автомобильных дорог регионального или межмуниципального, местного значения и искусственных дорожных сооружений на них
</t>
  </si>
  <si>
    <t>Приведены в нормативное состояние автомобильные дороги регионального              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</si>
  <si>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>Осуществлено строительство и реконструкция автомобильных дорог регионального                          или межмуниципального, местного значения                        и искусственных дорожных сооружений на них</t>
  </si>
  <si>
    <t>План реализации регионального проекта «Региональная и местная дорожная сеть», входящего в национальный проект «Инфраструктура для жизни»</t>
  </si>
  <si>
    <t xml:space="preserve">Приложение                                                                                                    к паспорту регионального проекта                                                                                «Региональная и местная дорожная сеть»,                                                 входящего в национальный проект               «Инфраструктура для жизни»      </t>
  </si>
  <si>
    <t>единица измерения (по ОКЕИ)</t>
  </si>
  <si>
    <t>Приведены в нормативное состояние автомобильные дороги регионального                       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</si>
  <si>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>Прочий тип документа. Информация об исполнении контрольной точки</t>
  </si>
  <si>
    <t>1.1.К9.</t>
  </si>
  <si>
    <t>1.1.К10.</t>
  </si>
  <si>
    <t>1.1.К11.</t>
  </si>
  <si>
    <t>1.1.К12.</t>
  </si>
  <si>
    <t>1.1.К13.</t>
  </si>
  <si>
    <t>1.1.К14.</t>
  </si>
  <si>
    <t>1.1.К15.</t>
  </si>
  <si>
    <t>1.1.К16.</t>
  </si>
  <si>
    <t>1.1.К17.</t>
  </si>
  <si>
    <t>1.1.К18.</t>
  </si>
  <si>
    <t>1.1.К19.</t>
  </si>
  <si>
    <t>1.1.К20.</t>
  </si>
  <si>
    <t>1.1.К22.</t>
  </si>
  <si>
    <t>1.1.К24.</t>
  </si>
  <si>
    <t>1.1.К25.</t>
  </si>
  <si>
    <t>1.1.К26.</t>
  </si>
  <si>
    <t>1.1.К27.</t>
  </si>
  <si>
    <t>1.1.К29.</t>
  </si>
  <si>
    <t>1.1.К31.</t>
  </si>
  <si>
    <t>1.1.К32.</t>
  </si>
  <si>
    <t>1.1.К33.</t>
  </si>
  <si>
    <t>1.1.К34.</t>
  </si>
  <si>
    <t>1.1.К36.</t>
  </si>
  <si>
    <t>1.1.К38.</t>
  </si>
  <si>
    <t>1.1.К39.</t>
  </si>
  <si>
    <t>1.1.К40.</t>
  </si>
  <si>
    <t>1.1.К41.</t>
  </si>
  <si>
    <t>2.1.К1.</t>
  </si>
  <si>
    <t>2.1.К2.</t>
  </si>
  <si>
    <t>2.1.К3.</t>
  </si>
  <si>
    <t>2.1.К4.</t>
  </si>
  <si>
    <t>2.1.К5.</t>
  </si>
  <si>
    <t>2.1.К6.</t>
  </si>
  <si>
    <t>2.1.К7.</t>
  </si>
  <si>
    <t>2.1.К8.</t>
  </si>
  <si>
    <t>2.1.К9.</t>
  </si>
  <si>
    <t>2.1.К10.</t>
  </si>
  <si>
    <t>2.1.К11.</t>
  </si>
  <si>
    <t>2.1.К12.</t>
  </si>
  <si>
    <t>2.1.К13.</t>
  </si>
  <si>
    <t>3.1.К.3</t>
  </si>
  <si>
    <t>3.1.К9.</t>
  </si>
  <si>
    <t>3.1.К11.</t>
  </si>
  <si>
    <t>3.1.К12.</t>
  </si>
  <si>
    <t>3.1.К13.</t>
  </si>
  <si>
    <t>3.1.К14.</t>
  </si>
  <si>
    <t>3.1.К.10.</t>
  </si>
  <si>
    <t>3.1.К.8.</t>
  </si>
  <si>
    <t>3.1.К.1.</t>
  </si>
  <si>
    <t>1.1.К.37.</t>
  </si>
  <si>
    <t>1.1.К.35.</t>
  </si>
  <si>
    <t>1.1.К.30.</t>
  </si>
  <si>
    <t>1.1.К.28.</t>
  </si>
  <si>
    <t>1.1.К.23.</t>
  </si>
  <si>
    <t>1.1.К.21.</t>
  </si>
  <si>
    <t>Сведения о государственном (муниципальном) контракте внесены в реестр контрактов, заключенных заказчиками по результатам закупок</t>
  </si>
  <si>
    <t>Сведения о государственном (муниципальном) контракте внесены  в реестр контрактов, заключенных заказчиками по результатам закупок</t>
  </si>
  <si>
    <t xml:space="preserve">Осуществлено строительство                                       и реконструкция автомобильных дорог регионального или межмуниципального, местного значения и искусственных дорожных сооружений на них
</t>
  </si>
  <si>
    <t>Количество отремонтированных объектов на автомобильных дорогах регионального                                         и межмуниципального, местного значения и искусственных сооружений на них в рамках мероприятий, направленных                    на достижение показателей федерального проекта «Региональная и местная дорожная сеть»</t>
  </si>
  <si>
    <t>Постановление Правительства Белгородской области                         «Об утверждении государственной программы Белгородской области  «Совершенствование и развитие транспортной системы и дорожной сети Белгородской области»</t>
  </si>
  <si>
    <t>Постановление. Документ                      об утверждении правил распределения и предоставления межбюджетных трансфертов</t>
  </si>
  <si>
    <t>Постановление. Документ                     об утверждении правил распределения и предоставления межбюджетных трансфертов</t>
  </si>
  <si>
    <t>Произведена оплата поставленных товаров, выполненных работ, оказанных услуг     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</si>
  <si>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</si>
  <si>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</si>
  <si>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</si>
  <si>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</si>
  <si>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</si>
  <si>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</si>
  <si>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</si>
  <si>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       по государственному (муниципальному) контракту</t>
  </si>
  <si>
    <t>Доля автомобильных дорог регионального                                   и межмуниципального значения, соответствующих нормативным требованиям. Доля автомобильных дорог, входящих в опорную сеть, соответствующих нормативным требованиям</t>
  </si>
  <si>
    <t>2. Показатели регионального проекта 4</t>
  </si>
  <si>
    <t>Признак возрастания / убывания</t>
  </si>
  <si>
    <t>Период, год</t>
  </si>
  <si>
    <t>Нарастающий итог</t>
  </si>
  <si>
    <t>Признак "Участие муниципального образования"</t>
  </si>
  <si>
    <t>Доля автомобильных дорог регионального                 и межмуниципального значения, соответствующих нормативным требованиям</t>
  </si>
  <si>
    <t>Прогрессирующий</t>
  </si>
  <si>
    <t>Да</t>
  </si>
  <si>
    <t>-</t>
  </si>
  <si>
    <t>VI. Паспорт регионального проекта «Региональная и местная дорожная сеть», входящего в национальный проект                                               «Инфраструктура для жизни» (далее  –  региональный проект 4)</t>
  </si>
  <si>
    <t>1. Основные положения</t>
  </si>
  <si>
    <r>
      <t xml:space="preserve">Краткое наименование </t>
    </r>
    <r>
      <rPr>
        <sz val="12"/>
        <color rgb="FF000000"/>
        <rFont val="Times New Roman"/>
        <family val="1"/>
        <charset val="204"/>
      </rPr>
      <t>регионального проекта 4</t>
    </r>
  </si>
  <si>
    <t>«Региональная и местная дорожная сеть» (Белгородская область)</t>
  </si>
  <si>
    <t>Срок реализации регионального проекта 4</t>
  </si>
  <si>
    <t>Цель регионального проекта 4</t>
  </si>
  <si>
    <t>Куратор регионального проекта 4</t>
  </si>
  <si>
    <t xml:space="preserve">Руководитель регионального проекта 4 </t>
  </si>
  <si>
    <t>Министр автомобильных дорог и транспорта Белгородской области</t>
  </si>
  <si>
    <t>Администратор регионального проекта 4</t>
  </si>
  <si>
    <t>Диденко Е.А.</t>
  </si>
  <si>
    <t>Начальник отдела развития дорожной сети и проектной деятельности ОГКУ «Управление дорожного хозяйства                         и транспорта Белгородской области»</t>
  </si>
  <si>
    <t>Соисполнители государственной программы</t>
  </si>
  <si>
    <t>(Ф.И.О.)</t>
  </si>
  <si>
    <t>(должность)</t>
  </si>
  <si>
    <t xml:space="preserve">Участники государственной программы (при наличии) </t>
  </si>
  <si>
    <t>Связь с государственными программами (комплексными программами) Российской Федерации и с государственными программами (комплексными программами) Белгородской области</t>
  </si>
  <si>
    <t xml:space="preserve">Государственная программа Белгородской области </t>
  </si>
  <si>
    <t>«Совершенствование и развитие транспортной системы                 и дорожной сети Белгородской области»</t>
  </si>
  <si>
    <t>Государственная программа Российской Федерации</t>
  </si>
  <si>
    <t>«Развитие транспортной системы»</t>
  </si>
  <si>
    <t>Повышена связанность территорий и удовлетворенность граждан современной, безопасной                               и качественной дорожной сетью за счет приведения в нормативное состояние автомобильных дорог</t>
  </si>
  <si>
    <t>Лоренц А.А.</t>
  </si>
  <si>
    <t>Заместитель Губернатора Белгородской области – руководитель Администрации Губернатора Белгородской области</t>
  </si>
  <si>
    <t>Единица измерения      (по ОКЕИ)</t>
  </si>
  <si>
    <t xml:space="preserve">В целях повышения транспортной связности и повышения комфорта граждан Российской Федерации повышено качество дорожной сети, в том числе доведено до нормативного состояния 60 процентов региональных дорог и 85 процентов дорог крупнейших городских агломераций       </t>
  </si>
  <si>
    <t>В целях повышения транспортной связности и повышения комфорта граждан Российской Федерации повышено до нормативного состояния 85 процентов опорной сети, в том числе за счет строительства и реконструкции автомобильных дорог и искусственных сооружений</t>
  </si>
  <si>
    <t>В целях повышения транспортной связности и повышения комфорта граждан Российской Федерации повышено до нормативного состояния 85 процентов опорной сети, в том числе за счет строительства                                                                        и реконструкции автомобильных дорог и искусственных сооружений</t>
  </si>
  <si>
    <t xml:space="preserve">В целях повышения транспортной связности и повышения комфорта граждан Российской Федерации повышено качество дорожной сети, в том числе доведено до нормативного состояния 60 процентов региональных дорог                                     и 85 процентов дорог крупнейших городских агломераций       </t>
  </si>
  <si>
    <t xml:space="preserve">     </t>
  </si>
  <si>
    <t>В целях повышения транспортной связности и повышения комфорта граждан Российской Федерации повышено до нормативного состояния 85 процентов опорной сети, в том числе за счет строительства и реконструкции автомобильных дорог                                        и искусственных сооружений</t>
  </si>
  <si>
    <t xml:space="preserve">В целях повышения транспортной связности и повышения комфорта граждан Российской Федерации повышено качество дорожной сети, в том числе доведено до нормативного состояния 60 процентов региональных дорог и 85 процентов дорог крупнейших городских агломераций           </t>
  </si>
  <si>
    <t xml:space="preserve">В целях повышения транспортной связности и повышения комфорта граждан Российской Федерации повышено качество дорожной сети, в том числе доведено до нормативного состояния 60 процентов  региональных дорог и 85 процентов  дорог крупнейших городских агломераций    </t>
  </si>
  <si>
    <t>Приведены в нормативное состояние автомобильные дороги регионального                                           или межмуниципального, местного значения                                и искусственные дорожные сооружения                               на них, а также дорожная сеть городских агломераций</t>
  </si>
  <si>
    <t>Приведены в нормативное состояние автомобильные дороги регионального                                        или межмуниципального, местного значения                         и искусственные дорожные сооружения                                          на них, а также дорожная сеть городских агломераций</t>
  </si>
  <si>
    <t>Утверждены правила распределения                                                                      и предоставления бюджетам субъектов Российской Федерации межбюджетных трансфертов</t>
  </si>
  <si>
    <t>Утверждены правила распределения                                                          и предоставления бюджетам субъектов Российской Федерации межбюджетных трансфертов</t>
  </si>
  <si>
    <t>В целях повышения транспортной связности и повышения комфорта граждан Российской Федерации повышено до нормативного состояния 85 процентов опорной сети, в том числе за счет строительства                                             и реконструкции автомобильных дорог и искусственных сооружений</t>
  </si>
  <si>
    <t xml:space="preserve">Количество объектов                                          по строительству и реконструкции                 на автомобильных дорогах регионального                                                               и межмуниципального, местного значения и искусственных сооружений на них в рамках мероприятий, направленных                  на достижение показателей федерального проекта «Региональная и местная дорожная сеть»   </t>
  </si>
  <si>
    <t xml:space="preserve">В целях повышения транспортной связности и повышения комфорта граждан Российской Федерации повышено качество дорожной сети, в том числе доведено до нормативного состояния 60 процентов региональных дорог и 85 процентов дорог крупнейших городских агломераций    </t>
  </si>
  <si>
    <t xml:space="preserve"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них, а также дорожная сеть городских агломераций.
Перечень мероприятий и объектов приведен в приложении № 1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 иных межбюджетных трансфертов, выделяемых из областного бюджета бюджетам городских и муниципальных округов Белгородской области на приведение в нормативное состояние автомобильных дорог местного значения и искусственных дорожных сооружений, приведен в приложениях № 2, № 3 и № 12 к государственной программе
</t>
  </si>
  <si>
    <t xml:space="preserve">Осуществлено строительство или реконструкция автомобильных дорог регионального или межмуниципального, местного значения, входящих в опорную сеть Российской Федерации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областного бюджета бюджетам муниципальных образований Белгородской области на развитие и приведение в нормативное состояние автомобильных дорог местного значения, включающих искусственные дорожные сооружения, приведен в приложении  № 12 к государственной программе
</t>
  </si>
  <si>
    <t xml:space="preserve">Количество отремонтированных объектов на автомобильных дорогах регионального и межмуниципального, местного значения и искусственных сооружений на них в рамках мероприятий, направленных на достижение показателей федерального проекта «Региональная и местная дорожная сеть».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1 к государственной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</si>
</sst>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164" formatCode="_-* #,##0.00\ _₽_-;\-* #,##0.00\ _₽_-;_-* \-??\ _₽_-;_-@_-"/>
    <numFmt numFmtId="165" formatCode="#,##0.0"/>
    <numFmt numFmtId="166" formatCode="#,##0.000"/>
    <numFmt numFmtId="167" formatCode="0.0000"/>
  </numFmts>
  <fonts count="36">
    <font>
      <sz val="11"/>
      <color theme="1"/>
      <name val="Calibri"/>
      <charset val="1"/>
    </font>
    <font>
      <sz val="11"/>
      <color theme="1"/>
      <name val="Arial"/>
      <family val="2"/>
      <charset val="204"/>
      <scheme val="minor"/>
    </font>
    <font>
      <sz val="11"/>
      <color theme="1"/>
      <name val="Arial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rgb="FF0000FF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</borders>
  <cellStyleXfs count="96">
    <xf numFmtId="0" fontId="0" fillId="0" borderId="0"/>
    <xf numFmtId="0" fontId="3" fillId="0" borderId="0" applyBorder="0" applyProtection="0"/>
    <xf numFmtId="0" fontId="3" fillId="0" borderId="0" applyBorder="0" applyProtection="0"/>
    <xf numFmtId="0" fontId="4" fillId="0" borderId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164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0" fontId="27" fillId="0" borderId="0"/>
    <xf numFmtId="0" fontId="2" fillId="0" borderId="0"/>
    <xf numFmtId="0" fontId="7" fillId="0" borderId="0"/>
  </cellStyleXfs>
  <cellXfs count="249">
    <xf numFmtId="0" fontId="0" fillId="0" borderId="0" xfId="0"/>
    <xf numFmtId="0" fontId="12" fillId="0" borderId="0" xfId="0" applyFont="1" applyAlignment="1" applyProtection="1"/>
    <xf numFmtId="0" fontId="12" fillId="0" borderId="0" xfId="0" applyFont="1" applyAlignment="1" applyProtection="1">
      <alignment wrapText="1"/>
    </xf>
    <xf numFmtId="0" fontId="13" fillId="0" borderId="0" xfId="0" applyFont="1" applyAlignment="1" applyProtection="1"/>
    <xf numFmtId="0" fontId="14" fillId="0" borderId="0" xfId="0" applyFont="1" applyAlignment="1" applyProtection="1"/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18" fillId="0" borderId="0" xfId="0" applyFont="1" applyAlignment="1" applyProtection="1"/>
    <xf numFmtId="0" fontId="14" fillId="0" borderId="0" xfId="0" applyFont="1" applyAlignment="1" applyProtection="1">
      <alignment horizontal="right" vertical="center"/>
    </xf>
    <xf numFmtId="0" fontId="20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165" fontId="14" fillId="0" borderId="1" xfId="0" applyNumberFormat="1" applyFont="1" applyBorder="1" applyAlignment="1" applyProtection="1">
      <alignment horizontal="center" vertical="center" wrapText="1"/>
    </xf>
    <xf numFmtId="165" fontId="12" fillId="0" borderId="0" xfId="0" applyNumberFormat="1" applyFont="1" applyAlignment="1" applyProtection="1"/>
    <xf numFmtId="0" fontId="14" fillId="0" borderId="2" xfId="0" applyFont="1" applyBorder="1" applyAlignment="1" applyProtection="1">
      <alignment horizontal="center" vertical="center" wrapText="1"/>
    </xf>
    <xf numFmtId="165" fontId="14" fillId="0" borderId="3" xfId="0" applyNumberFormat="1" applyFont="1" applyBorder="1" applyAlignment="1" applyProtection="1">
      <alignment horizontal="center" vertical="center" wrapText="1"/>
    </xf>
    <xf numFmtId="165" fontId="14" fillId="0" borderId="2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/>
    </xf>
    <xf numFmtId="165" fontId="23" fillId="0" borderId="2" xfId="0" applyNumberFormat="1" applyFont="1" applyBorder="1" applyAlignment="1" applyProtection="1">
      <alignment horizontal="center" vertical="center"/>
    </xf>
    <xf numFmtId="165" fontId="14" fillId="0" borderId="4" xfId="0" applyNumberFormat="1" applyFont="1" applyBorder="1" applyAlignment="1" applyProtection="1">
      <alignment horizontal="center" vertical="center" wrapText="1"/>
    </xf>
    <xf numFmtId="165" fontId="23" fillId="0" borderId="0" xfId="85" applyNumberFormat="1" applyFont="1" applyBorder="1" applyAlignment="1" applyProtection="1">
      <alignment horizontal="center" vertical="center"/>
    </xf>
    <xf numFmtId="165" fontId="14" fillId="0" borderId="5" xfId="0" applyNumberFormat="1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/>
    </xf>
    <xf numFmtId="165" fontId="14" fillId="0" borderId="6" xfId="0" applyNumberFormat="1" applyFont="1" applyBorder="1" applyAlignment="1" applyProtection="1">
      <alignment horizontal="center" vertical="center" wrapText="1"/>
    </xf>
    <xf numFmtId="0" fontId="23" fillId="0" borderId="1" xfId="32" applyFont="1" applyBorder="1" applyAlignment="1" applyProtection="1">
      <alignment horizontal="center" vertical="center" wrapText="1"/>
    </xf>
    <xf numFmtId="3" fontId="23" fillId="0" borderId="1" xfId="32" applyNumberFormat="1" applyFont="1" applyBorder="1" applyAlignment="1" applyProtection="1">
      <alignment horizontal="center" vertical="center"/>
    </xf>
    <xf numFmtId="0" fontId="23" fillId="0" borderId="6" xfId="32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vertical="center"/>
    </xf>
    <xf numFmtId="0" fontId="14" fillId="0" borderId="1" xfId="0" applyFont="1" applyBorder="1" applyAlignment="1" applyProtection="1">
      <alignment horizontal="left" vertical="center" wrapText="1"/>
    </xf>
    <xf numFmtId="165" fontId="12" fillId="0" borderId="1" xfId="0" applyNumberFormat="1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left" vertical="top" wrapText="1"/>
    </xf>
    <xf numFmtId="4" fontId="12" fillId="0" borderId="0" xfId="0" applyNumberFormat="1" applyFont="1" applyAlignment="1" applyProtection="1"/>
    <xf numFmtId="0" fontId="14" fillId="0" borderId="1" xfId="0" applyFont="1" applyBorder="1" applyAlignment="1" applyProtection="1">
      <alignment vertical="center" wrapText="1"/>
    </xf>
    <xf numFmtId="0" fontId="12" fillId="0" borderId="1" xfId="0" applyFont="1" applyBorder="1" applyAlignment="1" applyProtection="1"/>
    <xf numFmtId="0" fontId="19" fillId="0" borderId="1" xfId="0" applyFont="1" applyBorder="1" applyAlignment="1" applyProtection="1">
      <alignment horizontal="left" vertical="center" wrapText="1"/>
    </xf>
    <xf numFmtId="165" fontId="19" fillId="0" borderId="1" xfId="0" applyNumberFormat="1" applyFont="1" applyBorder="1" applyAlignment="1" applyProtection="1">
      <alignment horizontal="center" vertical="center" wrapText="1"/>
    </xf>
    <xf numFmtId="0" fontId="14" fillId="0" borderId="4" xfId="0" applyFont="1" applyBorder="1" applyAlignment="1" applyProtection="1">
      <alignment vertical="center" wrapText="1"/>
    </xf>
    <xf numFmtId="0" fontId="12" fillId="0" borderId="0" xfId="21" applyFont="1" applyAlignment="1" applyProtection="1"/>
    <xf numFmtId="0" fontId="12" fillId="0" borderId="0" xfId="21" applyFont="1" applyAlignment="1" applyProtection="1">
      <alignment wrapText="1"/>
    </xf>
    <xf numFmtId="0" fontId="13" fillId="0" borderId="0" xfId="1" applyFont="1" applyBorder="1" applyAlignment="1" applyProtection="1"/>
    <xf numFmtId="0" fontId="14" fillId="0" borderId="0" xfId="21" applyFont="1" applyAlignment="1" applyProtection="1"/>
    <xf numFmtId="0" fontId="24" fillId="0" borderId="0" xfId="21" applyFont="1" applyAlignment="1" applyProtection="1">
      <alignment horizontal="center" vertical="center" wrapText="1"/>
    </xf>
    <xf numFmtId="0" fontId="14" fillId="0" borderId="0" xfId="21" applyFont="1" applyAlignment="1" applyProtection="1">
      <alignment horizontal="center" vertical="center" wrapText="1"/>
    </xf>
    <xf numFmtId="0" fontId="19" fillId="0" borderId="7" xfId="21" applyFont="1" applyBorder="1" applyAlignment="1" applyProtection="1">
      <alignment horizontal="center" vertical="center" wrapText="1"/>
    </xf>
    <xf numFmtId="0" fontId="19" fillId="0" borderId="0" xfId="21" applyFont="1" applyBorder="1" applyAlignment="1" applyProtection="1">
      <alignment horizontal="center" vertical="center" wrapText="1"/>
    </xf>
    <xf numFmtId="0" fontId="14" fillId="0" borderId="0" xfId="21" applyFont="1" applyBorder="1" applyAlignment="1" applyProtection="1">
      <alignment wrapText="1"/>
    </xf>
    <xf numFmtId="0" fontId="14" fillId="0" borderId="0" xfId="21" applyFont="1" applyBorder="1" applyAlignment="1" applyProtection="1"/>
    <xf numFmtId="0" fontId="14" fillId="0" borderId="0" xfId="21" applyFont="1" applyBorder="1" applyAlignment="1" applyProtection="1">
      <alignment horizontal="center"/>
    </xf>
    <xf numFmtId="0" fontId="14" fillId="0" borderId="1" xfId="0" applyFont="1" applyBorder="1" applyAlignment="1" applyProtection="1">
      <alignment horizontal="center" vertical="top" wrapText="1"/>
    </xf>
    <xf numFmtId="0" fontId="23" fillId="0" borderId="1" xfId="0" applyFont="1" applyBorder="1" applyAlignment="1" applyProtection="1">
      <alignment vertical="top" wrapText="1"/>
    </xf>
    <xf numFmtId="165" fontId="14" fillId="0" borderId="1" xfId="0" applyNumberFormat="1" applyFont="1" applyBorder="1" applyAlignment="1" applyProtection="1">
      <alignment horizontal="center" vertical="top" wrapText="1"/>
    </xf>
    <xf numFmtId="165" fontId="23" fillId="0" borderId="1" xfId="0" applyNumberFormat="1" applyFont="1" applyBorder="1" applyAlignment="1" applyProtection="1">
      <alignment horizontal="center" vertical="top" wrapText="1"/>
    </xf>
    <xf numFmtId="165" fontId="14" fillId="0" borderId="0" xfId="21" applyNumberFormat="1" applyFont="1" applyBorder="1" applyAlignment="1" applyProtection="1">
      <alignment wrapText="1"/>
    </xf>
    <xf numFmtId="0" fontId="14" fillId="0" borderId="1" xfId="0" applyFont="1" applyBorder="1" applyAlignment="1" applyProtection="1"/>
    <xf numFmtId="165" fontId="19" fillId="2" borderId="1" xfId="0" applyNumberFormat="1" applyFont="1" applyFill="1" applyBorder="1" applyAlignment="1" applyProtection="1">
      <alignment horizontal="center" vertical="center" wrapText="1"/>
    </xf>
    <xf numFmtId="166" fontId="14" fillId="0" borderId="0" xfId="0" applyNumberFormat="1" applyFont="1" applyBorder="1" applyAlignment="1" applyProtection="1">
      <alignment wrapText="1"/>
    </xf>
    <xf numFmtId="0" fontId="14" fillId="0" borderId="0" xfId="0" applyFont="1" applyBorder="1" applyAlignment="1" applyProtection="1"/>
    <xf numFmtId="166" fontId="12" fillId="0" borderId="0" xfId="21" applyNumberFormat="1" applyFont="1" applyAlignment="1" applyProtection="1">
      <alignment wrapText="1"/>
    </xf>
    <xf numFmtId="0" fontId="12" fillId="0" borderId="0" xfId="93" applyNumberFormat="1" applyFont="1"/>
    <xf numFmtId="0" fontId="14" fillId="0" borderId="0" xfId="93" applyNumberFormat="1" applyFont="1" applyAlignment="1">
      <alignment horizontal="center" vertical="center" wrapText="1"/>
    </xf>
    <xf numFmtId="0" fontId="17" fillId="0" borderId="0" xfId="93" applyNumberFormat="1" applyFont="1" applyAlignment="1">
      <alignment horizontal="center" vertical="center" wrapText="1"/>
    </xf>
    <xf numFmtId="0" fontId="19" fillId="0" borderId="0" xfId="93" applyNumberFormat="1" applyFont="1" applyBorder="1" applyAlignment="1">
      <alignment horizontal="center" vertical="center" wrapText="1"/>
    </xf>
    <xf numFmtId="0" fontId="19" fillId="0" borderId="0" xfId="93" applyNumberFormat="1" applyFont="1" applyAlignment="1">
      <alignment horizontal="center" vertical="center" wrapText="1"/>
    </xf>
    <xf numFmtId="0" fontId="20" fillId="3" borderId="1" xfId="93" applyNumberFormat="1" applyFont="1" applyFill="1" applyBorder="1" applyAlignment="1">
      <alignment horizontal="center" vertical="center" wrapText="1"/>
    </xf>
    <xf numFmtId="0" fontId="15" fillId="5" borderId="1" xfId="94" applyFont="1" applyFill="1" applyBorder="1" applyAlignment="1">
      <alignment horizontal="left" vertical="center" wrapText="1"/>
    </xf>
    <xf numFmtId="0" fontId="24" fillId="3" borderId="1" xfId="93" applyNumberFormat="1" applyFont="1" applyFill="1" applyBorder="1" applyAlignment="1">
      <alignment horizontal="left" vertical="center" wrapText="1"/>
    </xf>
    <xf numFmtId="0" fontId="17" fillId="3" borderId="1" xfId="93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top" wrapText="1"/>
    </xf>
    <xf numFmtId="0" fontId="14" fillId="0" borderId="0" xfId="0" applyFont="1"/>
    <xf numFmtId="0" fontId="14" fillId="0" borderId="0" xfId="0" applyFont="1" applyAlignment="1">
      <alignment horizontal="center"/>
    </xf>
    <xf numFmtId="165" fontId="19" fillId="0" borderId="3" xfId="0" applyNumberFormat="1" applyFont="1" applyBorder="1" applyAlignment="1" applyProtection="1">
      <alignment horizontal="center" vertical="center" wrapText="1"/>
    </xf>
    <xf numFmtId="0" fontId="32" fillId="3" borderId="1" xfId="93" applyNumberFormat="1" applyFont="1" applyFill="1" applyBorder="1" applyAlignment="1">
      <alignment horizontal="center" vertical="center" wrapText="1"/>
    </xf>
    <xf numFmtId="0" fontId="19" fillId="4" borderId="16" xfId="93" applyNumberFormat="1" applyFont="1" applyFill="1" applyBorder="1" applyAlignment="1">
      <alignment vertical="center" wrapText="1"/>
    </xf>
    <xf numFmtId="0" fontId="12" fillId="0" borderId="0" xfId="93" applyNumberFormat="1" applyFont="1" applyBorder="1"/>
    <xf numFmtId="0" fontId="19" fillId="4" borderId="0" xfId="93" applyNumberFormat="1" applyFont="1" applyFill="1" applyBorder="1" applyAlignment="1">
      <alignment vertical="center" wrapText="1"/>
    </xf>
    <xf numFmtId="0" fontId="24" fillId="3" borderId="3" xfId="93" applyNumberFormat="1" applyFont="1" applyFill="1" applyBorder="1" applyAlignment="1">
      <alignment horizontal="left" vertical="center" wrapText="1"/>
    </xf>
    <xf numFmtId="0" fontId="33" fillId="3" borderId="1" xfId="93" applyNumberFormat="1" applyFont="1" applyFill="1" applyBorder="1" applyAlignment="1">
      <alignment horizontal="center" vertical="center" wrapText="1"/>
    </xf>
    <xf numFmtId="0" fontId="34" fillId="3" borderId="1" xfId="93" applyNumberFormat="1" applyFont="1" applyFill="1" applyBorder="1" applyAlignment="1">
      <alignment horizontal="center" vertical="center" wrapText="1"/>
    </xf>
    <xf numFmtId="0" fontId="33" fillId="5" borderId="1" xfId="94" applyFont="1" applyFill="1" applyBorder="1" applyAlignment="1">
      <alignment horizontal="left" vertical="center" wrapText="1"/>
    </xf>
    <xf numFmtId="165" fontId="32" fillId="0" borderId="1" xfId="93" applyNumberFormat="1" applyFont="1" applyBorder="1" applyAlignment="1">
      <alignment horizontal="center" vertical="center" wrapText="1"/>
    </xf>
    <xf numFmtId="165" fontId="32" fillId="0" borderId="1" xfId="0" applyNumberFormat="1" applyFont="1" applyBorder="1" applyAlignment="1" applyProtection="1">
      <alignment horizontal="center" vertical="center" wrapText="1"/>
    </xf>
    <xf numFmtId="0" fontId="32" fillId="6" borderId="1" xfId="93" applyNumberFormat="1" applyFont="1" applyFill="1" applyBorder="1" applyAlignment="1">
      <alignment horizontal="center" vertical="center" wrapText="1"/>
    </xf>
    <xf numFmtId="0" fontId="32" fillId="0" borderId="1" xfId="94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94" applyFont="1" applyBorder="1" applyAlignment="1">
      <alignment horizontal="center" vertical="center" wrapText="1"/>
    </xf>
    <xf numFmtId="0" fontId="33" fillId="0" borderId="1" xfId="93" applyNumberFormat="1" applyFont="1" applyBorder="1" applyAlignment="1">
      <alignment horizontal="center" vertical="center" wrapText="1"/>
    </xf>
    <xf numFmtId="0" fontId="35" fillId="4" borderId="9" xfId="93" applyNumberFormat="1" applyFont="1" applyFill="1" applyBorder="1" applyAlignment="1">
      <alignment horizontal="left" vertical="center" wrapText="1"/>
    </xf>
    <xf numFmtId="14" fontId="32" fillId="5" borderId="1" xfId="94" applyNumberFormat="1" applyFont="1" applyFill="1" applyBorder="1" applyAlignment="1">
      <alignment horizontal="center" vertical="center" wrapText="1"/>
    </xf>
    <xf numFmtId="0" fontId="15" fillId="0" borderId="0" xfId="93" applyNumberFormat="1" applyFont="1" applyAlignment="1">
      <alignment horizontal="center" vertical="center" wrapText="1"/>
    </xf>
    <xf numFmtId="0" fontId="19" fillId="2" borderId="1" xfId="2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/>
    <xf numFmtId="0" fontId="21" fillId="0" borderId="0" xfId="0" applyFont="1" applyBorder="1" applyAlignment="1" applyProtection="1">
      <alignment horizontal="left" vertical="center" wrapText="1"/>
    </xf>
    <xf numFmtId="165" fontId="12" fillId="0" borderId="0" xfId="0" applyNumberFormat="1" applyFont="1" applyBorder="1" applyAlignment="1" applyProtection="1"/>
    <xf numFmtId="0" fontId="23" fillId="0" borderId="6" xfId="32" applyFont="1" applyFill="1" applyBorder="1" applyAlignment="1" applyProtection="1">
      <alignment horizontal="center" vertical="center" wrapText="1"/>
    </xf>
    <xf numFmtId="3" fontId="23" fillId="0" borderId="1" xfId="32" applyNumberFormat="1" applyFont="1" applyFill="1" applyBorder="1" applyAlignment="1" applyProtection="1">
      <alignment horizontal="center" vertical="center"/>
    </xf>
    <xf numFmtId="165" fontId="14" fillId="0" borderId="1" xfId="0" applyNumberFormat="1" applyFont="1" applyFill="1" applyBorder="1" applyAlignment="1" applyProtection="1">
      <alignment horizontal="center" vertical="center" wrapText="1"/>
    </xf>
    <xf numFmtId="165" fontId="14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/>
    <xf numFmtId="0" fontId="12" fillId="0" borderId="0" xfId="0" applyFont="1" applyFill="1" applyAlignment="1" applyProtection="1"/>
    <xf numFmtId="0" fontId="12" fillId="0" borderId="0" xfId="0" applyFont="1" applyFill="1" applyAlignment="1" applyProtection="1">
      <alignment wrapText="1"/>
    </xf>
    <xf numFmtId="165" fontId="30" fillId="0" borderId="0" xfId="0" applyNumberFormat="1" applyFont="1" applyAlignment="1" applyProtection="1"/>
    <xf numFmtId="165" fontId="14" fillId="0" borderId="1" xfId="32" applyNumberFormat="1" applyFont="1" applyFill="1" applyBorder="1" applyAlignment="1" applyProtection="1">
      <alignment horizontal="center" vertical="center" wrapText="1"/>
    </xf>
    <xf numFmtId="165" fontId="14" fillId="0" borderId="2" xfId="32" applyNumberFormat="1" applyFont="1" applyFill="1" applyBorder="1" applyAlignment="1" applyProtection="1">
      <alignment horizontal="center" vertical="center" wrapText="1"/>
    </xf>
    <xf numFmtId="4" fontId="14" fillId="0" borderId="2" xfId="32" applyNumberFormat="1" applyFont="1" applyFill="1" applyBorder="1" applyAlignment="1" applyProtection="1">
      <alignment horizontal="center" vertical="center" wrapText="1"/>
    </xf>
    <xf numFmtId="165" fontId="23" fillId="0" borderId="2" xfId="0" applyNumberFormat="1" applyFont="1" applyFill="1" applyBorder="1" applyAlignment="1" applyProtection="1">
      <alignment horizontal="center" vertical="center"/>
    </xf>
    <xf numFmtId="165" fontId="23" fillId="0" borderId="1" xfId="32" applyNumberFormat="1" applyFont="1" applyFill="1" applyBorder="1" applyAlignment="1" applyProtection="1">
      <alignment horizontal="center" vertical="center"/>
    </xf>
    <xf numFmtId="165" fontId="23" fillId="0" borderId="2" xfId="32" applyNumberFormat="1" applyFont="1" applyFill="1" applyBorder="1" applyAlignment="1" applyProtection="1">
      <alignment horizontal="center" vertical="center"/>
    </xf>
    <xf numFmtId="4" fontId="23" fillId="0" borderId="2" xfId="32" applyNumberFormat="1" applyFont="1" applyFill="1" applyBorder="1" applyAlignment="1" applyProtection="1">
      <alignment horizontal="center" vertical="center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4" fontId="14" fillId="0" borderId="1" xfId="32" applyNumberFormat="1" applyFont="1" applyFill="1" applyBorder="1" applyAlignment="1" applyProtection="1">
      <alignment horizontal="center" vertical="center" wrapText="1"/>
    </xf>
    <xf numFmtId="165" fontId="23" fillId="0" borderId="0" xfId="85" applyNumberFormat="1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 wrapText="1"/>
    </xf>
    <xf numFmtId="4" fontId="14" fillId="0" borderId="1" xfId="0" applyNumberFormat="1" applyFont="1" applyFill="1" applyBorder="1" applyAlignment="1" applyProtection="1">
      <alignment horizontal="center" vertical="center" wrapText="1"/>
    </xf>
    <xf numFmtId="165" fontId="19" fillId="0" borderId="1" xfId="0" applyNumberFormat="1" applyFont="1" applyFill="1" applyBorder="1" applyAlignment="1" applyProtection="1">
      <alignment horizontal="center" vertical="center" wrapText="1"/>
    </xf>
    <xf numFmtId="165" fontId="19" fillId="0" borderId="2" xfId="0" applyNumberFormat="1" applyFont="1" applyFill="1" applyBorder="1" applyAlignment="1" applyProtection="1">
      <alignment horizontal="center" vertical="center" wrapText="1"/>
    </xf>
    <xf numFmtId="0" fontId="30" fillId="0" borderId="1" xfId="0" applyFont="1" applyBorder="1" applyAlignment="1" applyProtection="1">
      <alignment horizontal="center"/>
    </xf>
    <xf numFmtId="166" fontId="14" fillId="0" borderId="0" xfId="0" applyNumberFormat="1" applyFont="1" applyBorder="1" applyAlignment="1" applyProtection="1"/>
    <xf numFmtId="0" fontId="13" fillId="0" borderId="0" xfId="95" applyNumberFormat="1" applyFont="1"/>
    <xf numFmtId="0" fontId="14" fillId="0" borderId="0" xfId="95" applyNumberFormat="1" applyFont="1"/>
    <xf numFmtId="0" fontId="12" fillId="0" borderId="0" xfId="95" applyNumberFormat="1" applyFont="1"/>
    <xf numFmtId="0" fontId="12" fillId="0" borderId="0" xfId="95" applyNumberFormat="1" applyFont="1" applyAlignment="1">
      <alignment wrapText="1"/>
    </xf>
    <xf numFmtId="0" fontId="14" fillId="0" borderId="0" xfId="95" applyNumberFormat="1" applyFont="1" applyAlignment="1">
      <alignment horizontal="center" vertical="center"/>
    </xf>
    <xf numFmtId="0" fontId="15" fillId="0" borderId="0" xfId="95" applyNumberFormat="1" applyFont="1" applyAlignment="1">
      <alignment horizontal="center" vertical="top" wrapText="1"/>
    </xf>
    <xf numFmtId="0" fontId="19" fillId="0" borderId="0" xfId="95" applyNumberFormat="1" applyFont="1" applyBorder="1" applyAlignment="1">
      <alignment horizontal="center" vertical="center"/>
    </xf>
    <xf numFmtId="0" fontId="19" fillId="0" borderId="1" xfId="95" applyNumberFormat="1" applyFont="1" applyBorder="1" applyAlignment="1">
      <alignment horizontal="center" vertical="center" wrapText="1"/>
    </xf>
    <xf numFmtId="49" fontId="12" fillId="0" borderId="1" xfId="95" applyNumberFormat="1" applyFont="1" applyBorder="1" applyAlignment="1">
      <alignment horizontal="center" vertical="center" wrapText="1"/>
    </xf>
    <xf numFmtId="0" fontId="28" fillId="4" borderId="1" xfId="95" applyNumberFormat="1" applyFont="1" applyFill="1" applyBorder="1" applyAlignment="1">
      <alignment vertical="center" wrapText="1"/>
    </xf>
    <xf numFmtId="0" fontId="28" fillId="0" borderId="1" xfId="95" applyFont="1" applyBorder="1" applyAlignment="1">
      <alignment horizontal="center" vertical="center" wrapText="1"/>
    </xf>
    <xf numFmtId="0" fontId="28" fillId="4" borderId="1" xfId="95" applyNumberFormat="1" applyFont="1" applyFill="1" applyBorder="1" applyAlignment="1">
      <alignment horizontal="center" vertical="center" wrapText="1"/>
    </xf>
    <xf numFmtId="167" fontId="28" fillId="4" borderId="1" xfId="95" applyNumberFormat="1" applyFont="1" applyFill="1" applyBorder="1" applyAlignment="1">
      <alignment horizontal="center" vertical="center" wrapText="1"/>
    </xf>
    <xf numFmtId="167" fontId="12" fillId="0" borderId="1" xfId="95" applyNumberFormat="1" applyFont="1" applyBorder="1" applyAlignment="1">
      <alignment horizontal="center" vertical="center"/>
    </xf>
    <xf numFmtId="167" fontId="12" fillId="0" borderId="1" xfId="95" applyNumberFormat="1" applyFont="1" applyBorder="1" applyAlignment="1">
      <alignment horizontal="center" vertical="center" wrapText="1"/>
    </xf>
    <xf numFmtId="0" fontId="30" fillId="0" borderId="1" xfId="95" applyNumberFormat="1" applyFont="1" applyBorder="1" applyAlignment="1">
      <alignment horizontal="center" vertical="center" wrapText="1"/>
    </xf>
    <xf numFmtId="0" fontId="12" fillId="0" borderId="1" xfId="95" applyNumberFormat="1" applyFont="1" applyBorder="1" applyAlignment="1">
      <alignment horizontal="center" vertical="center" wrapText="1"/>
    </xf>
    <xf numFmtId="0" fontId="16" fillId="0" borderId="0" xfId="95" applyNumberFormat="1" applyFont="1" applyAlignment="1">
      <alignment horizontal="center" vertical="center" wrapText="1"/>
    </xf>
    <xf numFmtId="0" fontId="16" fillId="0" borderId="0" xfId="95" applyNumberFormat="1" applyFont="1" applyAlignment="1">
      <alignment horizontal="center" vertical="center"/>
    </xf>
    <xf numFmtId="0" fontId="17" fillId="0" borderId="0" xfId="95" applyNumberFormat="1" applyFont="1" applyAlignment="1">
      <alignment horizontal="center" vertical="center"/>
    </xf>
    <xf numFmtId="0" fontId="19" fillId="0" borderId="0" xfId="95" applyNumberFormat="1" applyFont="1" applyAlignment="1">
      <alignment horizontal="center" vertical="center"/>
    </xf>
    <xf numFmtId="0" fontId="24" fillId="0" borderId="0" xfId="95" applyNumberFormat="1" applyFont="1" applyAlignment="1">
      <alignment horizontal="center" vertical="center" wrapText="1"/>
    </xf>
    <xf numFmtId="0" fontId="24" fillId="0" borderId="0" xfId="95" applyNumberFormat="1" applyFont="1" applyAlignment="1">
      <alignment horizontal="center" vertical="center"/>
    </xf>
    <xf numFmtId="0" fontId="14" fillId="0" borderId="0" xfId="95" applyNumberFormat="1" applyFont="1" applyAlignment="1">
      <alignment horizontal="center" vertical="center" wrapText="1"/>
    </xf>
    <xf numFmtId="0" fontId="19" fillId="0" borderId="9" xfId="95" applyNumberFormat="1" applyFont="1" applyBorder="1" applyAlignment="1">
      <alignment horizontal="center" vertical="center" wrapText="1"/>
    </xf>
    <xf numFmtId="0" fontId="23" fillId="0" borderId="1" xfId="95" applyNumberFormat="1" applyFont="1" applyBorder="1" applyAlignment="1">
      <alignment horizontal="center" vertical="center" wrapText="1"/>
    </xf>
    <xf numFmtId="0" fontId="23" fillId="4" borderId="9" xfId="95" applyNumberFormat="1" applyFont="1" applyFill="1" applyBorder="1" applyAlignment="1">
      <alignment horizontal="left" vertical="center" wrapText="1"/>
    </xf>
    <xf numFmtId="0" fontId="23" fillId="4" borderId="1" xfId="95" applyNumberFormat="1" applyFont="1" applyFill="1" applyBorder="1" applyAlignment="1">
      <alignment horizontal="center" vertical="center" wrapText="1"/>
    </xf>
    <xf numFmtId="0" fontId="28" fillId="4" borderId="9" xfId="95" applyNumberFormat="1" applyFont="1" applyFill="1" applyBorder="1" applyAlignment="1">
      <alignment horizontal="center" vertical="center" wrapText="1"/>
    </xf>
    <xf numFmtId="167" fontId="28" fillId="4" borderId="1" xfId="95" applyNumberFormat="1" applyFont="1" applyFill="1" applyBorder="1" applyAlignment="1">
      <alignment horizontal="center" vertical="center"/>
    </xf>
    <xf numFmtId="0" fontId="28" fillId="4" borderId="1" xfId="95" applyNumberFormat="1" applyFont="1" applyFill="1" applyBorder="1" applyAlignment="1">
      <alignment horizontal="center" vertical="center"/>
    </xf>
    <xf numFmtId="167" fontId="31" fillId="4" borderId="9" xfId="95" applyNumberFormat="1" applyFont="1" applyFill="1" applyBorder="1" applyAlignment="1">
      <alignment horizontal="center" vertical="center"/>
    </xf>
    <xf numFmtId="0" fontId="23" fillId="0" borderId="1" xfId="95" applyFont="1" applyBorder="1" applyAlignment="1">
      <alignment horizontal="left" vertical="center" wrapText="1"/>
    </xf>
    <xf numFmtId="0" fontId="14" fillId="0" borderId="1" xfId="95" applyNumberFormat="1" applyFont="1" applyBorder="1" applyAlignment="1">
      <alignment horizontal="center" vertical="center" wrapText="1"/>
    </xf>
    <xf numFmtId="0" fontId="23" fillId="0" borderId="9" xfId="95" applyNumberFormat="1" applyFont="1" applyBorder="1" applyAlignment="1">
      <alignment horizontal="center" vertical="center" wrapText="1"/>
    </xf>
    <xf numFmtId="0" fontId="23" fillId="4" borderId="9" xfId="95" applyNumberFormat="1" applyFont="1" applyFill="1" applyBorder="1" applyAlignment="1">
      <alignment horizontal="center" vertical="center" wrapText="1"/>
    </xf>
    <xf numFmtId="167" fontId="28" fillId="4" borderId="9" xfId="95" applyNumberFormat="1" applyFont="1" applyFill="1" applyBorder="1" applyAlignment="1">
      <alignment horizontal="center" vertical="center"/>
    </xf>
    <xf numFmtId="0" fontId="28" fillId="4" borderId="9" xfId="95" applyNumberFormat="1" applyFont="1" applyFill="1" applyBorder="1" applyAlignment="1">
      <alignment horizontal="center" vertical="center"/>
    </xf>
    <xf numFmtId="0" fontId="14" fillId="0" borderId="9" xfId="95" applyNumberFormat="1" applyFont="1" applyBorder="1" applyAlignment="1">
      <alignment horizontal="center" vertical="center" wrapText="1"/>
    </xf>
    <xf numFmtId="0" fontId="1" fillId="0" borderId="0" xfId="95" applyNumberFormat="1" applyFont="1"/>
    <xf numFmtId="0" fontId="14" fillId="0" borderId="0" xfId="95" applyNumberFormat="1" applyFont="1" applyBorder="1" applyAlignment="1">
      <alignment horizontal="left" vertical="center" wrapText="1"/>
    </xf>
    <xf numFmtId="0" fontId="1" fillId="0" borderId="0" xfId="95" applyNumberFormat="1" applyFont="1" applyBorder="1"/>
    <xf numFmtId="0" fontId="13" fillId="0" borderId="0" xfId="95" applyNumberFormat="1" applyFont="1" applyAlignment="1">
      <alignment vertical="top"/>
    </xf>
    <xf numFmtId="0" fontId="14" fillId="0" borderId="0" xfId="95" applyNumberFormat="1" applyFont="1" applyAlignment="1">
      <alignment vertical="top"/>
    </xf>
    <xf numFmtId="0" fontId="24" fillId="0" borderId="0" xfId="95" applyNumberFormat="1" applyFont="1" applyAlignment="1">
      <alignment vertical="top"/>
    </xf>
    <xf numFmtId="0" fontId="19" fillId="0" borderId="0" xfId="95" applyNumberFormat="1" applyFont="1" applyAlignment="1">
      <alignment horizontal="center" vertical="top"/>
    </xf>
    <xf numFmtId="0" fontId="29" fillId="3" borderId="1" xfId="95" applyNumberFormat="1" applyFont="1" applyFill="1" applyBorder="1" applyAlignment="1">
      <alignment horizontal="center" vertical="center" wrapText="1"/>
    </xf>
    <xf numFmtId="0" fontId="19" fillId="0" borderId="1" xfId="95" applyNumberFormat="1" applyFont="1" applyBorder="1" applyAlignment="1">
      <alignment horizontal="center" vertical="top" wrapText="1"/>
    </xf>
    <xf numFmtId="0" fontId="14" fillId="0" borderId="1" xfId="95" applyNumberFormat="1" applyFont="1" applyBorder="1" applyAlignment="1">
      <alignment horizontal="center" vertical="top" wrapText="1"/>
    </xf>
    <xf numFmtId="49" fontId="14" fillId="0" borderId="1" xfId="95" applyNumberFormat="1" applyFont="1" applyBorder="1" applyAlignment="1">
      <alignment horizontal="center" vertical="center" wrapText="1"/>
    </xf>
    <xf numFmtId="0" fontId="12" fillId="0" borderId="1" xfId="95" applyNumberFormat="1" applyFont="1" applyBorder="1" applyAlignment="1">
      <alignment horizontal="center" vertical="center"/>
    </xf>
    <xf numFmtId="2" fontId="28" fillId="4" borderId="1" xfId="95" applyNumberFormat="1" applyFont="1" applyFill="1" applyBorder="1" applyAlignment="1">
      <alignment horizontal="center" vertical="center" wrapText="1"/>
    </xf>
    <xf numFmtId="1" fontId="28" fillId="4" borderId="1" xfId="95" applyNumberFormat="1" applyFont="1" applyFill="1" applyBorder="1" applyAlignment="1">
      <alignment horizontal="center" vertical="center" wrapText="1"/>
    </xf>
    <xf numFmtId="0" fontId="13" fillId="0" borderId="0" xfId="95" applyNumberFormat="1" applyFont="1" applyAlignment="1">
      <alignment vertical="top" wrapText="1"/>
    </xf>
    <xf numFmtId="0" fontId="14" fillId="0" borderId="0" xfId="95" applyNumberFormat="1" applyFont="1" applyAlignment="1">
      <alignment vertical="top" wrapText="1"/>
    </xf>
    <xf numFmtId="0" fontId="15" fillId="0" borderId="0" xfId="95" applyNumberFormat="1" applyFont="1" applyAlignment="1">
      <alignment horizontal="center" vertical="top"/>
    </xf>
    <xf numFmtId="0" fontId="19" fillId="0" borderId="0" xfId="95" applyNumberFormat="1" applyFont="1" applyBorder="1" applyAlignment="1">
      <alignment horizontal="center" vertical="top" wrapText="1"/>
    </xf>
    <xf numFmtId="0" fontId="14" fillId="3" borderId="1" xfId="95" applyNumberFormat="1" applyFont="1" applyFill="1" applyBorder="1" applyAlignment="1">
      <alignment vertical="top" wrapText="1"/>
    </xf>
    <xf numFmtId="0" fontId="20" fillId="3" borderId="1" xfId="95" applyNumberFormat="1" applyFont="1" applyFill="1" applyBorder="1" applyAlignment="1">
      <alignment horizontal="center" vertical="top" wrapText="1"/>
    </xf>
    <xf numFmtId="14" fontId="20" fillId="3" borderId="1" xfId="95" applyNumberFormat="1" applyFont="1" applyFill="1" applyBorder="1" applyAlignment="1">
      <alignment horizontal="center" vertical="top" wrapText="1"/>
    </xf>
    <xf numFmtId="0" fontId="20" fillId="3" borderId="1" xfId="95" applyNumberFormat="1" applyFont="1" applyFill="1" applyBorder="1" applyAlignment="1">
      <alignment vertical="top" wrapText="1"/>
    </xf>
    <xf numFmtId="0" fontId="14" fillId="0" borderId="1" xfId="95" applyNumberFormat="1" applyFont="1" applyBorder="1" applyAlignment="1">
      <alignment vertical="top"/>
    </xf>
    <xf numFmtId="0" fontId="20" fillId="5" borderId="1" xfId="95" applyFont="1" applyFill="1" applyBorder="1" applyAlignment="1">
      <alignment horizontal="center" vertical="top" wrapText="1"/>
    </xf>
    <xf numFmtId="0" fontId="20" fillId="5" borderId="1" xfId="95" applyFont="1" applyFill="1" applyBorder="1" applyAlignment="1">
      <alignment vertical="top" wrapText="1"/>
    </xf>
    <xf numFmtId="0" fontId="14" fillId="0" borderId="0" xfId="95" applyFont="1" applyAlignment="1">
      <alignment vertical="top" wrapText="1"/>
    </xf>
    <xf numFmtId="0" fontId="21" fillId="0" borderId="4" xfId="0" applyFont="1" applyBorder="1" applyAlignment="1" applyProtection="1">
      <alignment horizontal="center" vertical="top" wrapText="1"/>
    </xf>
    <xf numFmtId="0" fontId="15" fillId="0" borderId="0" xfId="95" applyNumberFormat="1" applyFont="1" applyAlignment="1">
      <alignment horizontal="center" vertical="top" wrapText="1"/>
    </xf>
    <xf numFmtId="0" fontId="14" fillId="3" borderId="1" xfId="95" applyNumberFormat="1" applyFont="1" applyFill="1" applyBorder="1" applyAlignment="1">
      <alignment horizontal="center" vertical="top" wrapText="1"/>
    </xf>
    <xf numFmtId="0" fontId="14" fillId="3" borderId="2" xfId="95" applyNumberFormat="1" applyFont="1" applyFill="1" applyBorder="1" applyAlignment="1">
      <alignment horizontal="center" vertical="top" wrapText="1"/>
    </xf>
    <xf numFmtId="0" fontId="14" fillId="3" borderId="8" xfId="95" applyNumberFormat="1" applyFont="1" applyFill="1" applyBorder="1" applyAlignment="1">
      <alignment horizontal="center" vertical="top" wrapText="1"/>
    </xf>
    <xf numFmtId="0" fontId="14" fillId="3" borderId="3" xfId="95" applyNumberFormat="1" applyFont="1" applyFill="1" applyBorder="1" applyAlignment="1">
      <alignment horizontal="center" vertical="top" wrapText="1"/>
    </xf>
    <xf numFmtId="0" fontId="20" fillId="3" borderId="1" xfId="95" applyNumberFormat="1" applyFont="1" applyFill="1" applyBorder="1" applyAlignment="1">
      <alignment horizontal="center" vertical="top" wrapText="1"/>
    </xf>
    <xf numFmtId="0" fontId="14" fillId="0" borderId="0" xfId="95" applyNumberFormat="1" applyFont="1" applyAlignment="1">
      <alignment horizontal="left" vertical="top" wrapText="1"/>
    </xf>
    <xf numFmtId="0" fontId="23" fillId="4" borderId="1" xfId="95" applyNumberFormat="1" applyFont="1" applyFill="1" applyBorder="1" applyAlignment="1">
      <alignment horizontal="center" vertical="center" wrapText="1"/>
    </xf>
    <xf numFmtId="0" fontId="22" fillId="3" borderId="1" xfId="95" applyNumberFormat="1" applyFont="1" applyFill="1" applyBorder="1" applyAlignment="1">
      <alignment horizontal="center" vertical="top" wrapText="1"/>
    </xf>
    <xf numFmtId="0" fontId="20" fillId="5" borderId="1" xfId="95" applyFont="1" applyFill="1" applyBorder="1" applyAlignment="1">
      <alignment horizontal="left" vertical="top" wrapText="1"/>
    </xf>
    <xf numFmtId="0" fontId="20" fillId="5" borderId="1" xfId="95" applyFont="1" applyFill="1" applyBorder="1" applyAlignment="1">
      <alignment horizontal="center" vertical="top" wrapText="1"/>
    </xf>
    <xf numFmtId="0" fontId="14" fillId="0" borderId="1" xfId="95" applyNumberFormat="1" applyFont="1" applyBorder="1" applyAlignment="1">
      <alignment horizontal="center" vertical="top" wrapText="1"/>
    </xf>
    <xf numFmtId="0" fontId="29" fillId="4" borderId="2" xfId="95" applyNumberFormat="1" applyFont="1" applyFill="1" applyBorder="1" applyAlignment="1">
      <alignment horizontal="left" vertical="center" wrapText="1"/>
    </xf>
    <xf numFmtId="0" fontId="29" fillId="4" borderId="8" xfId="95" applyNumberFormat="1" applyFont="1" applyFill="1" applyBorder="1" applyAlignment="1">
      <alignment horizontal="left" vertical="center" wrapText="1"/>
    </xf>
    <xf numFmtId="0" fontId="29" fillId="4" borderId="3" xfId="95" applyNumberFormat="1" applyFont="1" applyFill="1" applyBorder="1" applyAlignment="1">
      <alignment horizontal="left" vertical="center" wrapText="1"/>
    </xf>
    <xf numFmtId="0" fontId="29" fillId="4" borderId="2" xfId="95" applyNumberFormat="1" applyFont="1" applyFill="1" applyBorder="1" applyAlignment="1">
      <alignment horizontal="center" vertical="center" wrapText="1"/>
    </xf>
    <xf numFmtId="0" fontId="29" fillId="4" borderId="8" xfId="95" applyNumberFormat="1" applyFont="1" applyFill="1" applyBorder="1" applyAlignment="1">
      <alignment horizontal="center" vertical="center" wrapText="1"/>
    </xf>
    <xf numFmtId="0" fontId="15" fillId="0" borderId="0" xfId="95" applyNumberFormat="1" applyFont="1" applyAlignment="1">
      <alignment horizontal="center" vertical="top"/>
    </xf>
    <xf numFmtId="0" fontId="19" fillId="0" borderId="1" xfId="95" applyNumberFormat="1" applyFont="1" applyBorder="1" applyAlignment="1">
      <alignment horizontal="center" vertical="top" wrapText="1"/>
    </xf>
    <xf numFmtId="0" fontId="29" fillId="4" borderId="1" xfId="95" applyNumberFormat="1" applyFont="1" applyFill="1" applyBorder="1" applyAlignment="1">
      <alignment horizontal="center" vertical="center" wrapText="1"/>
    </xf>
    <xf numFmtId="0" fontId="15" fillId="0" borderId="0" xfId="95" applyNumberFormat="1" applyFont="1" applyAlignment="1">
      <alignment horizontal="center" vertical="center"/>
    </xf>
    <xf numFmtId="0" fontId="19" fillId="0" borderId="1" xfId="95" applyNumberFormat="1" applyFont="1" applyBorder="1" applyAlignment="1">
      <alignment horizontal="center" vertical="center" wrapText="1"/>
    </xf>
    <xf numFmtId="0" fontId="19" fillId="0" borderId="1" xfId="95" applyNumberFormat="1" applyFont="1" applyBorder="1" applyAlignment="1">
      <alignment horizontal="center" vertical="center"/>
    </xf>
    <xf numFmtId="0" fontId="19" fillId="0" borderId="9" xfId="95" applyNumberFormat="1" applyFont="1" applyBorder="1" applyAlignment="1">
      <alignment horizontal="center" vertical="center" wrapText="1"/>
    </xf>
    <xf numFmtId="0" fontId="19" fillId="0" borderId="15" xfId="95" applyNumberFormat="1" applyFont="1" applyBorder="1" applyAlignment="1">
      <alignment horizontal="center" vertical="center" wrapText="1"/>
    </xf>
    <xf numFmtId="0" fontId="19" fillId="0" borderId="10" xfId="95" applyNumberFormat="1" applyFont="1" applyBorder="1" applyAlignment="1">
      <alignment horizontal="center" vertical="center" wrapText="1"/>
    </xf>
    <xf numFmtId="0" fontId="19" fillId="0" borderId="12" xfId="95" applyNumberFormat="1" applyFont="1" applyBorder="1" applyAlignment="1">
      <alignment horizontal="center" vertical="center" wrapText="1"/>
    </xf>
    <xf numFmtId="0" fontId="19" fillId="0" borderId="13" xfId="95" applyNumberFormat="1" applyFont="1" applyBorder="1" applyAlignment="1">
      <alignment horizontal="center" vertical="center" wrapText="1"/>
    </xf>
    <xf numFmtId="0" fontId="19" fillId="0" borderId="14" xfId="95" applyNumberFormat="1" applyFont="1" applyBorder="1" applyAlignment="1">
      <alignment horizontal="center" vertical="center" wrapText="1"/>
    </xf>
    <xf numFmtId="0" fontId="14" fillId="4" borderId="17" xfId="95" applyNumberFormat="1" applyFont="1" applyFill="1" applyBorder="1" applyAlignment="1">
      <alignment horizontal="left" vertical="center" wrapText="1"/>
    </xf>
    <xf numFmtId="0" fontId="14" fillId="4" borderId="16" xfId="95" applyNumberFormat="1" applyFont="1" applyFill="1" applyBorder="1" applyAlignment="1">
      <alignment horizontal="left" vertical="center" wrapText="1"/>
    </xf>
    <xf numFmtId="0" fontId="14" fillId="4" borderId="18" xfId="95" applyNumberFormat="1" applyFont="1" applyFill="1" applyBorder="1" applyAlignment="1">
      <alignment horizontal="left" vertical="center" wrapText="1"/>
    </xf>
    <xf numFmtId="0" fontId="29" fillId="4" borderId="22" xfId="95" applyNumberFormat="1" applyFont="1" applyFill="1" applyBorder="1" applyAlignment="1">
      <alignment horizontal="left" vertical="center" wrapText="1"/>
    </xf>
    <xf numFmtId="0" fontId="29" fillId="4" borderId="23" xfId="95" applyNumberFormat="1" applyFont="1" applyFill="1" applyBorder="1" applyAlignment="1">
      <alignment horizontal="left" vertical="center" wrapText="1"/>
    </xf>
    <xf numFmtId="0" fontId="29" fillId="4" borderId="24" xfId="95" applyNumberFormat="1" applyFont="1" applyFill="1" applyBorder="1" applyAlignment="1">
      <alignment horizontal="left" vertical="center" wrapText="1"/>
    </xf>
    <xf numFmtId="0" fontId="14" fillId="0" borderId="11" xfId="95" applyNumberFormat="1" applyFont="1" applyFill="1" applyBorder="1" applyAlignment="1">
      <alignment horizontal="left" vertical="center" wrapText="1"/>
    </xf>
    <xf numFmtId="0" fontId="14" fillId="0" borderId="12" xfId="95" applyNumberFormat="1" applyFont="1" applyFill="1" applyBorder="1" applyAlignment="1">
      <alignment horizontal="left" vertical="center" wrapText="1"/>
    </xf>
    <xf numFmtId="0" fontId="14" fillId="0" borderId="13" xfId="95" applyNumberFormat="1" applyFont="1" applyFill="1" applyBorder="1" applyAlignment="1">
      <alignment horizontal="left" vertical="center" wrapText="1"/>
    </xf>
    <xf numFmtId="0" fontId="15" fillId="0" borderId="0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vertical="center" wrapText="1"/>
    </xf>
    <xf numFmtId="0" fontId="14" fillId="0" borderId="2" xfId="0" applyFont="1" applyBorder="1" applyAlignment="1" applyProtection="1">
      <alignment horizontal="left" vertical="center" wrapText="1"/>
    </xf>
    <xf numFmtId="0" fontId="21" fillId="0" borderId="6" xfId="0" applyFont="1" applyBorder="1" applyAlignment="1" applyProtection="1">
      <alignment horizontal="center" vertical="top" wrapText="1"/>
    </xf>
    <xf numFmtId="0" fontId="21" fillId="0" borderId="19" xfId="0" applyFont="1" applyBorder="1" applyAlignment="1" applyProtection="1">
      <alignment horizontal="center" vertical="top" wrapText="1"/>
    </xf>
    <xf numFmtId="0" fontId="21" fillId="0" borderId="4" xfId="0" applyFont="1" applyBorder="1" applyAlignment="1" applyProtection="1">
      <alignment horizontal="center" vertical="top" wrapText="1"/>
    </xf>
    <xf numFmtId="0" fontId="15" fillId="0" borderId="0" xfId="21" applyFont="1" applyBorder="1" applyAlignment="1" applyProtection="1">
      <alignment horizontal="center" vertical="center" wrapText="1"/>
    </xf>
    <xf numFmtId="0" fontId="25" fillId="0" borderId="0" xfId="21" applyFont="1" applyBorder="1" applyAlignment="1" applyProtection="1">
      <alignment horizontal="center" vertical="center" wrapText="1"/>
    </xf>
    <xf numFmtId="0" fontId="19" fillId="2" borderId="1" xfId="21" applyFont="1" applyFill="1" applyBorder="1" applyAlignment="1" applyProtection="1">
      <alignment horizontal="center" vertical="center" wrapText="1"/>
    </xf>
    <xf numFmtId="0" fontId="19" fillId="0" borderId="1" xfId="21" applyFont="1" applyBorder="1" applyAlignment="1" applyProtection="1">
      <alignment horizontal="center" vertical="center"/>
    </xf>
    <xf numFmtId="0" fontId="19" fillId="2" borderId="0" xfId="21" applyFont="1" applyFill="1" applyBorder="1" applyAlignment="1" applyProtection="1">
      <alignment vertical="center" wrapText="1"/>
    </xf>
    <xf numFmtId="0" fontId="19" fillId="2" borderId="1" xfId="21" applyFont="1" applyFill="1" applyBorder="1" applyAlignment="1" applyProtection="1">
      <alignment vertical="center" wrapText="1"/>
    </xf>
    <xf numFmtId="0" fontId="14" fillId="3" borderId="1" xfId="93" applyNumberFormat="1" applyFont="1" applyFill="1" applyBorder="1" applyAlignment="1">
      <alignment horizontal="center" vertical="center" wrapText="1"/>
    </xf>
    <xf numFmtId="0" fontId="33" fillId="5" borderId="2" xfId="94" applyFont="1" applyFill="1" applyBorder="1" applyAlignment="1">
      <alignment horizontal="left" vertical="center" wrapText="1"/>
    </xf>
    <xf numFmtId="0" fontId="33" fillId="5" borderId="8" xfId="94" applyFont="1" applyFill="1" applyBorder="1" applyAlignment="1">
      <alignment horizontal="left" vertical="center" wrapText="1"/>
    </xf>
    <xf numFmtId="0" fontId="33" fillId="5" borderId="3" xfId="94" applyFont="1" applyFill="1" applyBorder="1" applyAlignment="1">
      <alignment horizontal="left" vertical="center" wrapText="1"/>
    </xf>
    <xf numFmtId="0" fontId="15" fillId="0" borderId="0" xfId="93" applyNumberFormat="1" applyFont="1" applyAlignment="1">
      <alignment horizontal="center" vertical="center" wrapText="1"/>
    </xf>
    <xf numFmtId="0" fontId="33" fillId="3" borderId="1" xfId="93" applyNumberFormat="1" applyFont="1" applyFill="1" applyBorder="1" applyAlignment="1">
      <alignment horizontal="center" vertical="center" wrapText="1"/>
    </xf>
    <xf numFmtId="0" fontId="33" fillId="0" borderId="1" xfId="93" applyNumberFormat="1" applyFont="1" applyBorder="1" applyAlignment="1">
      <alignment horizontal="center" vertical="center" wrapText="1"/>
    </xf>
    <xf numFmtId="0" fontId="33" fillId="4" borderId="5" xfId="93" applyNumberFormat="1" applyFont="1" applyFill="1" applyBorder="1" applyAlignment="1">
      <alignment horizontal="left" vertical="center" wrapText="1"/>
    </xf>
    <xf numFmtId="0" fontId="33" fillId="4" borderId="20" xfId="93" applyNumberFormat="1" applyFont="1" applyFill="1" applyBorder="1" applyAlignment="1">
      <alignment horizontal="left" vertical="center" wrapText="1"/>
    </xf>
    <xf numFmtId="0" fontId="33" fillId="4" borderId="21" xfId="93" applyNumberFormat="1" applyFont="1" applyFill="1" applyBorder="1" applyAlignment="1">
      <alignment horizontal="left" vertical="center" wrapText="1"/>
    </xf>
  </cellXfs>
  <cellStyles count="96">
    <cellStyle name="Гиперссылка 2" xfId="1"/>
    <cellStyle name="Гиперссылка 2 2" xfId="2"/>
    <cellStyle name="Гиперссылка 2 3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6 4" xfId="19"/>
    <cellStyle name="Обычный 16 5" xfId="20"/>
    <cellStyle name="Обычный 16 6" xfId="21"/>
    <cellStyle name="Обычный 17" xfId="22"/>
    <cellStyle name="Обычный 17 2" xfId="23"/>
    <cellStyle name="Обычный 17 3" xfId="24"/>
    <cellStyle name="Обычный 17 4" xfId="25"/>
    <cellStyle name="Обычный 17 4 2" xfId="94"/>
    <cellStyle name="Обычный 17 5" xfId="26"/>
    <cellStyle name="Обычный 18" xfId="27"/>
    <cellStyle name="Обычный 18 2" xfId="28"/>
    <cellStyle name="Обычный 18 3" xfId="29"/>
    <cellStyle name="Обычный 19" xfId="30"/>
    <cellStyle name="Обычный 2" xfId="31"/>
    <cellStyle name="Обычный 2 2" xfId="32"/>
    <cellStyle name="Обычный 2 2 2" xfId="33"/>
    <cellStyle name="Обычный 2 2 3" xfId="34"/>
    <cellStyle name="Обычный 2 3" xfId="35"/>
    <cellStyle name="Обычный 2 3 2" xfId="36"/>
    <cellStyle name="Обычный 2 3 3" xfId="37"/>
    <cellStyle name="Обычный 2 4" xfId="38"/>
    <cellStyle name="Обычный 2 4 2" xfId="39"/>
    <cellStyle name="Обычный 2 5" xfId="40"/>
    <cellStyle name="Обычный 2 5 2" xfId="41"/>
    <cellStyle name="Обычный 2 6" xfId="42"/>
    <cellStyle name="Обычный 2 6 2" xfId="43"/>
    <cellStyle name="Обычный 2 6 3" xfId="44"/>
    <cellStyle name="Обычный 2 7" xfId="45"/>
    <cellStyle name="Обычный 2 7 2" xfId="46"/>
    <cellStyle name="Обычный 2 7 3" xfId="47"/>
    <cellStyle name="Обычный 2 7 4" xfId="48"/>
    <cellStyle name="Обычный 2 7 5" xfId="49"/>
    <cellStyle name="Обычный 2 7 6" xfId="50"/>
    <cellStyle name="Обычный 2 8" xfId="51"/>
    <cellStyle name="Обычный 2 8 2" xfId="52"/>
    <cellStyle name="Обычный 2 8 3" xfId="53"/>
    <cellStyle name="Обычный 2 9" xfId="54"/>
    <cellStyle name="Обычный 20" xfId="55"/>
    <cellStyle name="Обычный 21" xfId="93"/>
    <cellStyle name="Обычный 21 2" xfId="95"/>
    <cellStyle name="Обычный 3" xfId="56"/>
    <cellStyle name="Обычный 3 2" xfId="57"/>
    <cellStyle name="Обычный 3 2 2" xfId="58"/>
    <cellStyle name="Обычный 3 2 3" xfId="59"/>
    <cellStyle name="Обычный 3 3" xfId="60"/>
    <cellStyle name="Обычный 4" xfId="61"/>
    <cellStyle name="Обычный 4 2" xfId="62"/>
    <cellStyle name="Обычный 4 2 2" xfId="63"/>
    <cellStyle name="Обычный 4 2 2 2" xfId="64"/>
    <cellStyle name="Обычный 4 2 2 2 2" xfId="65"/>
    <cellStyle name="Обычный 4 2 2 2 3" xfId="66"/>
    <cellStyle name="Обычный 4 2 2 3" xfId="67"/>
    <cellStyle name="Обычный 4 2 2 4" xfId="68"/>
    <cellStyle name="Обычный 4 2 3" xfId="69"/>
    <cellStyle name="Обычный 4 2 4" xfId="70"/>
    <cellStyle name="Обычный 4 3" xfId="71"/>
    <cellStyle name="Обычный 4 4" xfId="72"/>
    <cellStyle name="Обычный 5" xfId="73"/>
    <cellStyle name="Обычный 5 2" xfId="74"/>
    <cellStyle name="Обычный 6" xfId="75"/>
    <cellStyle name="Обычный 6 2" xfId="76"/>
    <cellStyle name="Обычный 7" xfId="77"/>
    <cellStyle name="Обычный 7 2" xfId="78"/>
    <cellStyle name="Обычный 8" xfId="79"/>
    <cellStyle name="Обычный 8 2" xfId="80"/>
    <cellStyle name="Обычный 9" xfId="81"/>
    <cellStyle name="Обычный 9 2" xfId="82"/>
    <cellStyle name="Обычный 9 2 2" xfId="83"/>
    <cellStyle name="Обычный 9 3" xfId="84"/>
    <cellStyle name="Стиль 1" xfId="85"/>
    <cellStyle name="Финансовый 2" xfId="86"/>
    <cellStyle name="Финансовый 2 2" xfId="87"/>
    <cellStyle name="Финансовый 2 2 2" xfId="88"/>
    <cellStyle name="Финансовый 2 3" xfId="89"/>
    <cellStyle name="Финансовый 2 4" xfId="90"/>
    <cellStyle name="Финансовый 3" xfId="91"/>
    <cellStyle name="Финансовый 3 2" xfId="9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19"/>
  <sheetViews>
    <sheetView view="pageBreakPreview" zoomScale="80" zoomScaleSheetLayoutView="80" workbookViewId="0">
      <selection activeCell="J8" sqref="J8"/>
    </sheetView>
  </sheetViews>
  <sheetFormatPr defaultColWidth="9.140625" defaultRowHeight="15.75"/>
  <cols>
    <col min="1" max="1" width="56.85546875" style="175" customWidth="1"/>
    <col min="2" max="2" width="6" style="175" customWidth="1"/>
    <col min="3" max="3" width="33" style="175" customWidth="1"/>
    <col min="4" max="4" width="19.28515625" style="175" customWidth="1"/>
    <col min="5" max="5" width="16.42578125" style="175" customWidth="1"/>
    <col min="6" max="6" width="20.42578125" style="175" customWidth="1"/>
    <col min="7" max="7" width="26.7109375" style="175" customWidth="1"/>
    <col min="8" max="8" width="9.140625" style="175" bestFit="1" customWidth="1"/>
    <col min="9" max="16384" width="9.140625" style="175"/>
  </cols>
  <sheetData>
    <row r="1" spans="1:6">
      <c r="A1" s="174" t="str">
        <f>HYPERLINK("#Оглавление!A1", "Назад в оглавление")</f>
        <v>Назад в оглавление</v>
      </c>
    </row>
    <row r="2" spans="1:6" ht="41.25" customHeight="1">
      <c r="A2" s="187" t="s">
        <v>228</v>
      </c>
      <c r="B2" s="187"/>
      <c r="C2" s="187"/>
      <c r="D2" s="187"/>
      <c r="E2" s="187"/>
      <c r="F2" s="187"/>
    </row>
    <row r="3" spans="1:6" ht="18.75">
      <c r="A3" s="176"/>
      <c r="B3" s="176"/>
      <c r="C3" s="176"/>
      <c r="D3" s="176"/>
      <c r="E3" s="176"/>
      <c r="F3" s="176"/>
    </row>
    <row r="4" spans="1:6" ht="18.75">
      <c r="A4" s="187" t="s">
        <v>229</v>
      </c>
      <c r="B4" s="187"/>
      <c r="C4" s="187"/>
      <c r="D4" s="187"/>
      <c r="E4" s="187"/>
      <c r="F4" s="187"/>
    </row>
    <row r="5" spans="1:6">
      <c r="A5" s="177"/>
      <c r="B5" s="177"/>
      <c r="C5" s="177"/>
      <c r="D5" s="177"/>
      <c r="E5" s="177"/>
      <c r="F5" s="177"/>
    </row>
    <row r="6" spans="1:6" ht="51.75" customHeight="1">
      <c r="A6" s="178" t="s">
        <v>230</v>
      </c>
      <c r="B6" s="188" t="s">
        <v>231</v>
      </c>
      <c r="C6" s="188"/>
      <c r="D6" s="179" t="s">
        <v>232</v>
      </c>
      <c r="E6" s="180">
        <v>45658</v>
      </c>
      <c r="F6" s="180">
        <v>47848</v>
      </c>
    </row>
    <row r="7" spans="1:6" ht="50.25" customHeight="1">
      <c r="A7" s="181" t="s">
        <v>233</v>
      </c>
      <c r="B7" s="189" t="s">
        <v>249</v>
      </c>
      <c r="C7" s="190"/>
      <c r="D7" s="190"/>
      <c r="E7" s="190"/>
      <c r="F7" s="191"/>
    </row>
    <row r="8" spans="1:6" ht="48" customHeight="1">
      <c r="A8" s="181" t="s">
        <v>234</v>
      </c>
      <c r="B8" s="192" t="s">
        <v>250</v>
      </c>
      <c r="C8" s="192"/>
      <c r="D8" s="192" t="s">
        <v>251</v>
      </c>
      <c r="E8" s="192"/>
      <c r="F8" s="192"/>
    </row>
    <row r="9" spans="1:6" ht="31.5" customHeight="1">
      <c r="A9" s="181" t="s">
        <v>235</v>
      </c>
      <c r="B9" s="192" t="s">
        <v>57</v>
      </c>
      <c r="C9" s="192"/>
      <c r="D9" s="192" t="s">
        <v>236</v>
      </c>
      <c r="E9" s="192"/>
      <c r="F9" s="192"/>
    </row>
    <row r="10" spans="1:6" ht="66.75" customHeight="1">
      <c r="A10" s="181" t="s">
        <v>237</v>
      </c>
      <c r="B10" s="192" t="s">
        <v>238</v>
      </c>
      <c r="C10" s="192"/>
      <c r="D10" s="194" t="s">
        <v>239</v>
      </c>
      <c r="E10" s="194"/>
      <c r="F10" s="194"/>
    </row>
    <row r="11" spans="1:6" hidden="1">
      <c r="A11" s="182" t="s">
        <v>240</v>
      </c>
      <c r="B11" s="195" t="s">
        <v>241</v>
      </c>
      <c r="C11" s="195"/>
      <c r="D11" s="195" t="s">
        <v>242</v>
      </c>
      <c r="E11" s="195"/>
      <c r="F11" s="195"/>
    </row>
    <row r="12" spans="1:6" hidden="1">
      <c r="A12" s="182" t="s">
        <v>243</v>
      </c>
      <c r="B12" s="195" t="s">
        <v>241</v>
      </c>
      <c r="C12" s="195"/>
      <c r="D12" s="195" t="s">
        <v>242</v>
      </c>
      <c r="E12" s="195"/>
      <c r="F12" s="195"/>
    </row>
    <row r="13" spans="1:6" s="185" customFormat="1" ht="44.25" customHeight="1">
      <c r="A13" s="196" t="s">
        <v>244</v>
      </c>
      <c r="B13" s="183" t="s">
        <v>13</v>
      </c>
      <c r="C13" s="184" t="s">
        <v>245</v>
      </c>
      <c r="D13" s="197" t="s">
        <v>246</v>
      </c>
      <c r="E13" s="197"/>
      <c r="F13" s="197"/>
    </row>
    <row r="14" spans="1:6" s="185" customFormat="1" ht="39" customHeight="1">
      <c r="A14" s="196"/>
      <c r="B14" s="183" t="s">
        <v>58</v>
      </c>
      <c r="C14" s="184" t="s">
        <v>247</v>
      </c>
      <c r="D14" s="197" t="s">
        <v>248</v>
      </c>
      <c r="E14" s="197"/>
      <c r="F14" s="197"/>
    </row>
    <row r="15" spans="1:6">
      <c r="A15" s="164"/>
      <c r="B15" s="164"/>
      <c r="C15" s="164"/>
      <c r="D15" s="164"/>
      <c r="E15" s="164"/>
      <c r="F15" s="164"/>
    </row>
    <row r="16" spans="1:6" ht="69.75" customHeight="1">
      <c r="A16" s="193"/>
      <c r="B16" s="193"/>
      <c r="C16" s="193"/>
      <c r="D16" s="193"/>
      <c r="E16" s="193"/>
      <c r="F16" s="193"/>
    </row>
    <row r="17" spans="2:6">
      <c r="B17" s="122"/>
      <c r="C17" s="122"/>
      <c r="D17" s="122"/>
      <c r="E17" s="122"/>
      <c r="F17" s="122"/>
    </row>
    <row r="18" spans="2:6">
      <c r="B18" s="122"/>
      <c r="C18" s="122"/>
      <c r="D18" s="122"/>
      <c r="E18" s="122"/>
      <c r="F18" s="122"/>
    </row>
    <row r="19" spans="2:6">
      <c r="B19" s="122"/>
      <c r="C19" s="122"/>
      <c r="D19" s="122"/>
      <c r="E19" s="122"/>
      <c r="F19" s="122"/>
    </row>
  </sheetData>
  <mergeCells count="18">
    <mergeCell ref="A16:F16"/>
    <mergeCell ref="B9:C9"/>
    <mergeCell ref="D9:F9"/>
    <mergeCell ref="B10:C10"/>
    <mergeCell ref="D10:F10"/>
    <mergeCell ref="B11:C11"/>
    <mergeCell ref="D11:F11"/>
    <mergeCell ref="B12:C12"/>
    <mergeCell ref="D12:F12"/>
    <mergeCell ref="A13:A14"/>
    <mergeCell ref="D13:F13"/>
    <mergeCell ref="D14:F14"/>
    <mergeCell ref="A2:F2"/>
    <mergeCell ref="A4:F4"/>
    <mergeCell ref="B6:C6"/>
    <mergeCell ref="B7:F7"/>
    <mergeCell ref="B8:C8"/>
    <mergeCell ref="D8:F8"/>
  </mergeCells>
  <printOptions horizontalCentered="1"/>
  <pageMargins left="0.39370078740157483" right="0.39370078740157483" top="1.1811023622047245" bottom="0.39370078740157483" header="0.31496062992125984" footer="0.31496062992125984"/>
  <pageSetup paperSize="9" scale="86" firstPageNumber="19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Q12"/>
  <sheetViews>
    <sheetView view="pageBreakPreview" zoomScale="80" zoomScaleSheetLayoutView="80" workbookViewId="0">
      <selection activeCell="G28" sqref="G28"/>
    </sheetView>
  </sheetViews>
  <sheetFormatPr defaultColWidth="9.140625" defaultRowHeight="15.75"/>
  <cols>
    <col min="1" max="1" width="5.28515625" style="164" customWidth="1"/>
    <col min="2" max="2" width="44.140625" style="164" customWidth="1"/>
    <col min="3" max="3" width="13.7109375" style="164" customWidth="1"/>
    <col min="4" max="4" width="18.5703125" style="164" customWidth="1"/>
    <col min="5" max="5" width="14.42578125" style="164" customWidth="1"/>
    <col min="6" max="6" width="11.7109375" style="164" customWidth="1"/>
    <col min="7" max="7" width="10.28515625" style="164" bestFit="1" customWidth="1"/>
    <col min="8" max="13" width="10.42578125" style="164" customWidth="1"/>
    <col min="14" max="14" width="15.140625" style="164" customWidth="1"/>
    <col min="15" max="15" width="18.5703125" style="164" hidden="1" customWidth="1"/>
    <col min="16" max="16" width="19.85546875" style="164" hidden="1" customWidth="1"/>
    <col min="17" max="17" width="9.140625" style="164" bestFit="1" customWidth="1"/>
    <col min="18" max="16384" width="9.140625" style="164"/>
  </cols>
  <sheetData>
    <row r="1" spans="1:17">
      <c r="A1" s="163" t="str">
        <f>HYPERLINK("#Оглавление!A1", "Назад в оглавление")</f>
        <v>Назад в оглавление</v>
      </c>
    </row>
    <row r="2" spans="1:17" ht="18.75">
      <c r="A2" s="204" t="s">
        <v>219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165"/>
    </row>
    <row r="3" spans="1:17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5"/>
    </row>
    <row r="4" spans="1:17" ht="15.75" customHeight="1">
      <c r="A4" s="205" t="s">
        <v>0</v>
      </c>
      <c r="B4" s="205" t="s">
        <v>59</v>
      </c>
      <c r="C4" s="205" t="s">
        <v>60</v>
      </c>
      <c r="D4" s="205" t="s">
        <v>220</v>
      </c>
      <c r="E4" s="205" t="s">
        <v>252</v>
      </c>
      <c r="F4" s="205" t="s">
        <v>62</v>
      </c>
      <c r="G4" s="205"/>
      <c r="H4" s="205" t="s">
        <v>221</v>
      </c>
      <c r="I4" s="205"/>
      <c r="J4" s="205"/>
      <c r="K4" s="205"/>
      <c r="L4" s="205"/>
      <c r="M4" s="205"/>
      <c r="N4" s="205" t="s">
        <v>222</v>
      </c>
      <c r="O4" s="198" t="s">
        <v>223</v>
      </c>
      <c r="P4" s="198" t="s">
        <v>63</v>
      </c>
    </row>
    <row r="5" spans="1:17" ht="35.25" customHeight="1">
      <c r="A5" s="205"/>
      <c r="B5" s="205"/>
      <c r="C5" s="205"/>
      <c r="D5" s="205"/>
      <c r="E5" s="205"/>
      <c r="F5" s="128" t="s">
        <v>64</v>
      </c>
      <c r="G5" s="128" t="s">
        <v>65</v>
      </c>
      <c r="H5" s="167">
        <v>2025</v>
      </c>
      <c r="I5" s="167">
        <v>2026</v>
      </c>
      <c r="J5" s="167">
        <v>2027</v>
      </c>
      <c r="K5" s="167">
        <v>2028</v>
      </c>
      <c r="L5" s="167">
        <v>2029</v>
      </c>
      <c r="M5" s="167">
        <v>2030</v>
      </c>
      <c r="N5" s="205"/>
      <c r="O5" s="198"/>
      <c r="P5" s="198"/>
    </row>
    <row r="6" spans="1:17">
      <c r="A6" s="168">
        <v>1</v>
      </c>
      <c r="B6" s="168">
        <v>2</v>
      </c>
      <c r="C6" s="168">
        <v>3</v>
      </c>
      <c r="D6" s="168">
        <v>4</v>
      </c>
      <c r="E6" s="168">
        <v>5</v>
      </c>
      <c r="F6" s="168">
        <v>6</v>
      </c>
      <c r="G6" s="168">
        <v>7</v>
      </c>
      <c r="H6" s="168">
        <v>8</v>
      </c>
      <c r="I6" s="168">
        <v>9</v>
      </c>
      <c r="J6" s="168">
        <v>10</v>
      </c>
      <c r="K6" s="168">
        <v>11</v>
      </c>
      <c r="L6" s="168">
        <v>12</v>
      </c>
      <c r="M6" s="168">
        <v>13</v>
      </c>
      <c r="N6" s="168">
        <v>14</v>
      </c>
      <c r="O6" s="169">
        <v>16</v>
      </c>
      <c r="P6" s="169">
        <v>17</v>
      </c>
    </row>
    <row r="7" spans="1:17" ht="42.75" customHeight="1">
      <c r="A7" s="128" t="s">
        <v>13</v>
      </c>
      <c r="B7" s="199" t="s">
        <v>253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1"/>
      <c r="O7" s="202"/>
      <c r="P7" s="203"/>
    </row>
    <row r="8" spans="1:17" ht="51" customHeight="1">
      <c r="A8" s="170" t="s">
        <v>66</v>
      </c>
      <c r="B8" s="130" t="s">
        <v>224</v>
      </c>
      <c r="C8" s="131" t="s">
        <v>113</v>
      </c>
      <c r="D8" s="171" t="s">
        <v>225</v>
      </c>
      <c r="E8" s="132" t="s">
        <v>67</v>
      </c>
      <c r="F8" s="172">
        <v>70.63</v>
      </c>
      <c r="G8" s="173">
        <v>2023</v>
      </c>
      <c r="H8" s="134">
        <v>72.000200000000007</v>
      </c>
      <c r="I8" s="134">
        <v>73.000299999999996</v>
      </c>
      <c r="J8" s="134">
        <v>74.000500000000002</v>
      </c>
      <c r="K8" s="134">
        <v>75.000600000000006</v>
      </c>
      <c r="L8" s="134">
        <v>76</v>
      </c>
      <c r="M8" s="134">
        <v>77</v>
      </c>
      <c r="N8" s="171" t="s">
        <v>226</v>
      </c>
      <c r="O8" s="171" t="s">
        <v>68</v>
      </c>
      <c r="P8" s="171" t="s">
        <v>227</v>
      </c>
    </row>
    <row r="9" spans="1:17" ht="42.75" customHeight="1">
      <c r="A9" s="128" t="s">
        <v>58</v>
      </c>
      <c r="B9" s="199" t="s">
        <v>255</v>
      </c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1"/>
      <c r="O9" s="171"/>
      <c r="P9" s="171"/>
    </row>
    <row r="10" spans="1:17" ht="81" customHeight="1">
      <c r="A10" s="170" t="s">
        <v>69</v>
      </c>
      <c r="B10" s="130" t="s">
        <v>112</v>
      </c>
      <c r="C10" s="131" t="s">
        <v>113</v>
      </c>
      <c r="D10" s="171" t="s">
        <v>225</v>
      </c>
      <c r="E10" s="132" t="s">
        <v>67</v>
      </c>
      <c r="F10" s="172">
        <v>83.56</v>
      </c>
      <c r="G10" s="132">
        <v>2023</v>
      </c>
      <c r="H10" s="134">
        <v>82.255399999999995</v>
      </c>
      <c r="I10" s="134">
        <v>83.187100000000001</v>
      </c>
      <c r="J10" s="134">
        <v>84.185599999999994</v>
      </c>
      <c r="K10" s="134">
        <v>86.746399999999994</v>
      </c>
      <c r="L10" s="134">
        <v>87.682299999999998</v>
      </c>
      <c r="M10" s="134">
        <v>88.622399999999999</v>
      </c>
      <c r="N10" s="171" t="s">
        <v>226</v>
      </c>
      <c r="O10" s="171" t="s">
        <v>68</v>
      </c>
      <c r="P10" s="171" t="s">
        <v>227</v>
      </c>
    </row>
    <row r="12" spans="1:17">
      <c r="A12" s="165"/>
    </row>
  </sheetData>
  <mergeCells count="14">
    <mergeCell ref="P4:P5"/>
    <mergeCell ref="B7:N7"/>
    <mergeCell ref="O7:P7"/>
    <mergeCell ref="B9:N9"/>
    <mergeCell ref="A2:P2"/>
    <mergeCell ref="A4:A5"/>
    <mergeCell ref="B4:B5"/>
    <mergeCell ref="C4:C5"/>
    <mergeCell ref="D4:D5"/>
    <mergeCell ref="E4:E5"/>
    <mergeCell ref="F4:G4"/>
    <mergeCell ref="H4:M4"/>
    <mergeCell ref="N4:N5"/>
    <mergeCell ref="O4:O5"/>
  </mergeCells>
  <printOptions horizontalCentered="1"/>
  <pageMargins left="0.39370078740157483" right="0.39370078740157483" top="1.1811023622047245" bottom="0.39370078740157483" header="0.31496062992125984" footer="0.31496062992125984"/>
  <pageSetup paperSize="9" scale="70" firstPageNumber="20" orientation="landscape" useFirstPageNumber="1" r:id="rId1"/>
  <headerFooter>
    <oddHeader>&amp;C&amp;"Times New Roman,обычный"&amp;12&amp;P</oddHeader>
  </headerFooter>
  <colBreaks count="1" manualBreakCount="1">
    <brk id="14" min="1" max="9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P11"/>
  <sheetViews>
    <sheetView view="pageBreakPreview" zoomScaleSheetLayoutView="100" workbookViewId="0">
      <selection activeCell="I16" sqref="I16"/>
    </sheetView>
  </sheetViews>
  <sheetFormatPr defaultColWidth="9.140625" defaultRowHeight="15"/>
  <cols>
    <col min="1" max="1" width="5.85546875" style="123" customWidth="1"/>
    <col min="2" max="2" width="44.7109375" style="123" customWidth="1"/>
    <col min="3" max="3" width="15.5703125" style="123" customWidth="1"/>
    <col min="4" max="4" width="13.5703125" style="123" customWidth="1"/>
    <col min="5" max="14" width="11" style="123" customWidth="1"/>
    <col min="15" max="15" width="11" style="124" customWidth="1"/>
    <col min="16" max="16" width="14.28515625" style="123" customWidth="1"/>
    <col min="17" max="17" width="9.140625" style="123" bestFit="1" customWidth="1"/>
    <col min="18" max="16384" width="9.140625" style="123"/>
  </cols>
  <sheetData>
    <row r="1" spans="1:16" ht="15.75">
      <c r="A1" s="121" t="str">
        <f>HYPERLINK("#Оглавление!A1", "Назад в оглавление")</f>
        <v>Назад в оглавление</v>
      </c>
      <c r="B1" s="122"/>
      <c r="C1" s="122"/>
      <c r="D1" s="122"/>
    </row>
    <row r="2" spans="1:16" s="125" customFormat="1" ht="13.5" customHeight="1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1:16" s="125" customFormat="1" ht="18.75">
      <c r="A3" s="207" t="s">
        <v>130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</row>
    <row r="4" spans="1:16" s="125" customFormat="1" ht="14.25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</row>
    <row r="5" spans="1:16" s="125" customFormat="1" ht="24.75" customHeight="1">
      <c r="A5" s="208" t="s">
        <v>0</v>
      </c>
      <c r="B5" s="208" t="s">
        <v>59</v>
      </c>
      <c r="C5" s="208" t="s">
        <v>60</v>
      </c>
      <c r="D5" s="208" t="s">
        <v>61</v>
      </c>
      <c r="E5" s="209" t="s">
        <v>70</v>
      </c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8" t="s">
        <v>114</v>
      </c>
    </row>
    <row r="6" spans="1:16" s="125" customFormat="1" ht="37.5" customHeight="1">
      <c r="A6" s="208"/>
      <c r="B6" s="208"/>
      <c r="C6" s="208"/>
      <c r="D6" s="208"/>
      <c r="E6" s="128" t="s">
        <v>128</v>
      </c>
      <c r="F6" s="128" t="s">
        <v>46</v>
      </c>
      <c r="G6" s="128" t="s">
        <v>47</v>
      </c>
      <c r="H6" s="128" t="s">
        <v>48</v>
      </c>
      <c r="I6" s="128" t="s">
        <v>49</v>
      </c>
      <c r="J6" s="128" t="s">
        <v>50</v>
      </c>
      <c r="K6" s="128" t="s">
        <v>51</v>
      </c>
      <c r="L6" s="128" t="s">
        <v>52</v>
      </c>
      <c r="M6" s="128" t="s">
        <v>53</v>
      </c>
      <c r="N6" s="128" t="s">
        <v>54</v>
      </c>
      <c r="O6" s="128" t="s">
        <v>55</v>
      </c>
      <c r="P6" s="208"/>
    </row>
    <row r="7" spans="1:16" s="125" customFormat="1" ht="26.25" customHeight="1">
      <c r="A7" s="128">
        <v>1</v>
      </c>
      <c r="B7" s="128">
        <v>2</v>
      </c>
      <c r="C7" s="128">
        <v>3</v>
      </c>
      <c r="D7" s="128">
        <v>4</v>
      </c>
      <c r="E7" s="128">
        <v>5</v>
      </c>
      <c r="F7" s="128">
        <v>6</v>
      </c>
      <c r="G7" s="128">
        <v>7</v>
      </c>
      <c r="H7" s="128">
        <v>8</v>
      </c>
      <c r="I7" s="128">
        <v>9</v>
      </c>
      <c r="J7" s="128">
        <v>10</v>
      </c>
      <c r="K7" s="128">
        <v>11</v>
      </c>
      <c r="L7" s="128">
        <v>12</v>
      </c>
      <c r="M7" s="128">
        <v>13</v>
      </c>
      <c r="N7" s="128">
        <v>14</v>
      </c>
      <c r="O7" s="128">
        <v>15</v>
      </c>
      <c r="P7" s="128">
        <v>16</v>
      </c>
    </row>
    <row r="8" spans="1:16" s="125" customFormat="1" ht="35.25" customHeight="1">
      <c r="A8" s="128" t="s">
        <v>13</v>
      </c>
      <c r="B8" s="206" t="s">
        <v>256</v>
      </c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</row>
    <row r="9" spans="1:16" s="125" customFormat="1" ht="67.5" customHeight="1">
      <c r="A9" s="129" t="s">
        <v>66</v>
      </c>
      <c r="B9" s="130" t="s">
        <v>135</v>
      </c>
      <c r="C9" s="131" t="s">
        <v>113</v>
      </c>
      <c r="D9" s="132" t="s">
        <v>67</v>
      </c>
      <c r="E9" s="133">
        <v>71.223399999999998</v>
      </c>
      <c r="F9" s="133">
        <v>71.223399999999998</v>
      </c>
      <c r="G9" s="133">
        <v>71.223399999999998</v>
      </c>
      <c r="H9" s="134">
        <v>71.223399999999998</v>
      </c>
      <c r="I9" s="134">
        <v>71.223399999999998</v>
      </c>
      <c r="J9" s="134">
        <v>71.223399999999998</v>
      </c>
      <c r="K9" s="134">
        <v>71.223399999999998</v>
      </c>
      <c r="L9" s="134">
        <v>71.223399999999998</v>
      </c>
      <c r="M9" s="134">
        <v>71.223399999999998</v>
      </c>
      <c r="N9" s="134">
        <v>71.223399999999998</v>
      </c>
      <c r="O9" s="135">
        <v>71.223399999999998</v>
      </c>
      <c r="P9" s="135">
        <v>72.000200000000007</v>
      </c>
    </row>
    <row r="10" spans="1:16" s="125" customFormat="1" ht="32.25" customHeight="1">
      <c r="A10" s="136" t="s">
        <v>58</v>
      </c>
      <c r="B10" s="206" t="s">
        <v>254</v>
      </c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</row>
    <row r="11" spans="1:16" s="125" customFormat="1" ht="50.25" customHeight="1">
      <c r="A11" s="129" t="s">
        <v>69</v>
      </c>
      <c r="B11" s="130" t="s">
        <v>112</v>
      </c>
      <c r="C11" s="131" t="s">
        <v>113</v>
      </c>
      <c r="D11" s="132" t="s">
        <v>67</v>
      </c>
      <c r="E11" s="133">
        <v>81.008700000000005</v>
      </c>
      <c r="F11" s="133">
        <v>81.009200000000007</v>
      </c>
      <c r="G11" s="133">
        <v>81.009200000000007</v>
      </c>
      <c r="H11" s="133">
        <v>81.009200000000007</v>
      </c>
      <c r="I11" s="133">
        <v>81.009200000000007</v>
      </c>
      <c r="J11" s="133">
        <v>81.009200000000007</v>
      </c>
      <c r="K11" s="133">
        <v>81.009200000000007</v>
      </c>
      <c r="L11" s="133">
        <v>81.009200000000007</v>
      </c>
      <c r="M11" s="133">
        <v>81.009200000000007</v>
      </c>
      <c r="N11" s="133">
        <v>81.009200000000007</v>
      </c>
      <c r="O11" s="133">
        <v>81.009200000000007</v>
      </c>
      <c r="P11" s="137">
        <v>82.255399999999995</v>
      </c>
    </row>
  </sheetData>
  <mergeCells count="9">
    <mergeCell ref="B8:P8"/>
    <mergeCell ref="B10:P10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39370078740157483" header="0.31496062992125984" footer="0.31496062992125984"/>
  <pageSetup paperSize="9" scale="64" firstPageNumber="21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V22"/>
  <sheetViews>
    <sheetView tabSelected="1" view="pageBreakPreview" topLeftCell="A7" zoomScale="80" zoomScaleSheetLayoutView="80" workbookViewId="0">
      <selection activeCell="B11" sqref="B11:P11"/>
    </sheetView>
  </sheetViews>
  <sheetFormatPr defaultColWidth="9.140625" defaultRowHeight="15"/>
  <cols>
    <col min="1" max="1" width="7.140625" style="123" customWidth="1"/>
    <col min="2" max="2" width="40.42578125" style="123" customWidth="1"/>
    <col min="3" max="3" width="21.28515625" style="123" customWidth="1"/>
    <col min="4" max="4" width="12" style="123" customWidth="1"/>
    <col min="5" max="5" width="10.5703125" style="123" customWidth="1"/>
    <col min="6" max="6" width="9.140625" style="123" customWidth="1"/>
    <col min="7" max="12" width="8.42578125" style="123" customWidth="1"/>
    <col min="13" max="13" width="17.7109375" style="123" customWidth="1"/>
    <col min="14" max="14" width="14.7109375" style="123" customWidth="1"/>
    <col min="15" max="15" width="18.28515625" style="123" customWidth="1"/>
    <col min="16" max="16" width="30.85546875" style="123" customWidth="1"/>
    <col min="17" max="17" width="10" style="124" customWidth="1"/>
    <col min="18" max="18" width="26.7109375" style="123" customWidth="1"/>
    <col min="19" max="19" width="9.140625" style="123" bestFit="1" customWidth="1"/>
    <col min="20" max="16384" width="9.140625" style="123"/>
  </cols>
  <sheetData>
    <row r="1" spans="1:22" ht="15.75">
      <c r="A1" s="121" t="str">
        <f>HYPERLINK("#Оглавление!A1", "Назад в оглавление")</f>
        <v>Назад в оглавление</v>
      </c>
      <c r="B1" s="122"/>
      <c r="C1" s="122"/>
      <c r="D1" s="122"/>
    </row>
    <row r="2" spans="1:22" s="140" customFormat="1" ht="27.75" customHeight="1">
      <c r="A2" s="207" t="s">
        <v>131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138"/>
      <c r="R2" s="139"/>
    </row>
    <row r="3" spans="1:22" s="125" customFormat="1" ht="11.25" customHeight="1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2"/>
      <c r="R3" s="143"/>
    </row>
    <row r="4" spans="1:22" s="144" customFormat="1" ht="26.25" customHeight="1">
      <c r="A4" s="210" t="s">
        <v>72</v>
      </c>
      <c r="B4" s="210" t="s">
        <v>73</v>
      </c>
      <c r="C4" s="210" t="s">
        <v>74</v>
      </c>
      <c r="D4" s="210" t="s">
        <v>61</v>
      </c>
      <c r="E4" s="210" t="s">
        <v>62</v>
      </c>
      <c r="F4" s="212"/>
      <c r="G4" s="213" t="s">
        <v>129</v>
      </c>
      <c r="H4" s="213"/>
      <c r="I4" s="213"/>
      <c r="J4" s="213"/>
      <c r="K4" s="213"/>
      <c r="L4" s="214"/>
      <c r="M4" s="210" t="s">
        <v>75</v>
      </c>
      <c r="N4" s="215" t="s">
        <v>76</v>
      </c>
      <c r="O4" s="210" t="s">
        <v>136</v>
      </c>
      <c r="P4" s="210" t="s">
        <v>77</v>
      </c>
      <c r="R4" s="142"/>
    </row>
    <row r="5" spans="1:22" s="144" customFormat="1" ht="101.25" customHeight="1">
      <c r="A5" s="211"/>
      <c r="B5" s="211"/>
      <c r="C5" s="211"/>
      <c r="D5" s="211"/>
      <c r="E5" s="145" t="s">
        <v>64</v>
      </c>
      <c r="F5" s="145" t="s">
        <v>65</v>
      </c>
      <c r="G5" s="145">
        <v>2025</v>
      </c>
      <c r="H5" s="145">
        <v>2026</v>
      </c>
      <c r="I5" s="145">
        <v>2027</v>
      </c>
      <c r="J5" s="145">
        <v>2028</v>
      </c>
      <c r="K5" s="145">
        <v>2029</v>
      </c>
      <c r="L5" s="145">
        <v>2030</v>
      </c>
      <c r="M5" s="211"/>
      <c r="N5" s="211"/>
      <c r="O5" s="211"/>
      <c r="P5" s="211"/>
      <c r="R5" s="142"/>
    </row>
    <row r="6" spans="1:22" s="144" customFormat="1" ht="36" customHeight="1">
      <c r="A6" s="145" t="s">
        <v>13</v>
      </c>
      <c r="B6" s="219" t="s">
        <v>253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1"/>
      <c r="R6" s="142"/>
    </row>
    <row r="7" spans="1:22" s="144" customFormat="1" ht="153" customHeight="1">
      <c r="A7" s="146" t="s">
        <v>14</v>
      </c>
      <c r="B7" s="147" t="s">
        <v>140</v>
      </c>
      <c r="C7" s="148" t="s">
        <v>78</v>
      </c>
      <c r="D7" s="149" t="s">
        <v>116</v>
      </c>
      <c r="E7" s="150">
        <v>0</v>
      </c>
      <c r="F7" s="151">
        <v>2024</v>
      </c>
      <c r="G7" s="152">
        <v>16</v>
      </c>
      <c r="H7" s="152">
        <v>15</v>
      </c>
      <c r="I7" s="152">
        <v>15</v>
      </c>
      <c r="J7" s="152">
        <v>16</v>
      </c>
      <c r="K7" s="152">
        <v>16</v>
      </c>
      <c r="L7" s="152">
        <v>17</v>
      </c>
      <c r="M7" s="132" t="s">
        <v>117</v>
      </c>
      <c r="N7" s="131" t="s">
        <v>118</v>
      </c>
      <c r="O7" s="148" t="s">
        <v>68</v>
      </c>
      <c r="P7" s="153" t="s">
        <v>218</v>
      </c>
      <c r="R7" s="142"/>
    </row>
    <row r="8" spans="1:22" s="144" customFormat="1" ht="69.75" customHeight="1">
      <c r="A8" s="154" t="s">
        <v>80</v>
      </c>
      <c r="B8" s="222" t="s">
        <v>270</v>
      </c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4"/>
      <c r="R8" s="142"/>
    </row>
    <row r="9" spans="1:22" s="144" customFormat="1" ht="42.75" customHeight="1">
      <c r="A9" s="145" t="s">
        <v>58</v>
      </c>
      <c r="B9" s="219" t="s">
        <v>253</v>
      </c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1"/>
      <c r="R9" s="142"/>
    </row>
    <row r="10" spans="1:22" s="144" customFormat="1" ht="112.5" customHeight="1">
      <c r="A10" s="155" t="s">
        <v>71</v>
      </c>
      <c r="B10" s="147" t="s">
        <v>137</v>
      </c>
      <c r="C10" s="156" t="s">
        <v>78</v>
      </c>
      <c r="D10" s="149" t="s">
        <v>116</v>
      </c>
      <c r="E10" s="157">
        <v>0</v>
      </c>
      <c r="F10" s="158">
        <v>2024</v>
      </c>
      <c r="G10" s="157">
        <v>1</v>
      </c>
      <c r="H10" s="157">
        <v>1</v>
      </c>
      <c r="I10" s="157" t="s">
        <v>79</v>
      </c>
      <c r="J10" s="157" t="s">
        <v>79</v>
      </c>
      <c r="K10" s="157" t="s">
        <v>79</v>
      </c>
      <c r="L10" s="157" t="s">
        <v>79</v>
      </c>
      <c r="M10" s="149" t="s">
        <v>117</v>
      </c>
      <c r="N10" s="131" t="s">
        <v>118</v>
      </c>
      <c r="O10" s="156" t="s">
        <v>68</v>
      </c>
      <c r="P10" s="153" t="s">
        <v>138</v>
      </c>
      <c r="R10" s="142"/>
      <c r="T10" s="144" t="s">
        <v>81</v>
      </c>
      <c r="V10" s="144" t="s">
        <v>257</v>
      </c>
    </row>
    <row r="11" spans="1:22" s="144" customFormat="1" ht="76.5" customHeight="1">
      <c r="A11" s="159" t="s">
        <v>82</v>
      </c>
      <c r="B11" s="222" t="s">
        <v>268</v>
      </c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4"/>
      <c r="R11" s="142"/>
    </row>
    <row r="12" spans="1:22" s="144" customFormat="1" ht="36" customHeight="1">
      <c r="A12" s="145" t="s">
        <v>36</v>
      </c>
      <c r="B12" s="219" t="s">
        <v>258</v>
      </c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1"/>
      <c r="R12" s="142"/>
      <c r="T12" s="144" t="s">
        <v>81</v>
      </c>
    </row>
    <row r="13" spans="1:22" s="144" customFormat="1" ht="120.75" customHeight="1">
      <c r="A13" s="155" t="s">
        <v>37</v>
      </c>
      <c r="B13" s="147" t="s">
        <v>139</v>
      </c>
      <c r="C13" s="156" t="s">
        <v>78</v>
      </c>
      <c r="D13" s="149" t="s">
        <v>116</v>
      </c>
      <c r="E13" s="157">
        <v>0</v>
      </c>
      <c r="F13" s="158">
        <v>2025</v>
      </c>
      <c r="G13" s="157" t="s">
        <v>79</v>
      </c>
      <c r="H13" s="157">
        <v>1</v>
      </c>
      <c r="I13" s="157">
        <v>1</v>
      </c>
      <c r="J13" s="157" t="s">
        <v>79</v>
      </c>
      <c r="K13" s="157" t="s">
        <v>79</v>
      </c>
      <c r="L13" s="157" t="s">
        <v>79</v>
      </c>
      <c r="M13" s="149" t="s">
        <v>119</v>
      </c>
      <c r="N13" s="131" t="s">
        <v>118</v>
      </c>
      <c r="O13" s="156" t="s">
        <v>68</v>
      </c>
      <c r="P13" s="153" t="s">
        <v>138</v>
      </c>
      <c r="R13" s="142"/>
      <c r="V13" s="144" t="s">
        <v>127</v>
      </c>
    </row>
    <row r="14" spans="1:22" s="144" customFormat="1" ht="77.25" customHeight="1">
      <c r="A14" s="159" t="s">
        <v>83</v>
      </c>
      <c r="B14" s="216" t="s">
        <v>269</v>
      </c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8"/>
      <c r="R14" s="142"/>
    </row>
    <row r="15" spans="1:22" s="125" customFormat="1" ht="132" customHeight="1">
      <c r="Q15" s="160"/>
      <c r="R15" s="143"/>
    </row>
    <row r="16" spans="1:22" s="125" customFormat="1" ht="59.25" customHeight="1">
      <c r="Q16" s="160"/>
      <c r="R16" s="143"/>
    </row>
    <row r="17" spans="1:18" s="125" customFormat="1" ht="15.75">
      <c r="A17" s="160"/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43"/>
    </row>
    <row r="18" spans="1:18" s="125" customFormat="1" ht="15.75">
      <c r="A18" s="161"/>
      <c r="B18" s="162"/>
      <c r="C18" s="162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43"/>
    </row>
    <row r="19" spans="1:18" s="125" customFormat="1" ht="15.75">
      <c r="A19" s="161"/>
      <c r="B19" s="161"/>
      <c r="C19" s="162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43"/>
    </row>
    <row r="20" spans="1:18" s="125" customFormat="1" ht="15.75">
      <c r="A20" s="162"/>
      <c r="B20" s="161"/>
      <c r="C20" s="162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43"/>
    </row>
    <row r="21" spans="1:18" s="125" customFormat="1" ht="15.75">
      <c r="A21" s="162"/>
      <c r="B21" s="161"/>
      <c r="C21" s="162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43"/>
    </row>
    <row r="22" spans="1:18" s="125" customFormat="1" ht="15.75">
      <c r="A22" s="162"/>
      <c r="B22" s="162"/>
      <c r="C22" s="162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43"/>
    </row>
  </sheetData>
  <mergeCells count="17">
    <mergeCell ref="B14:P14"/>
    <mergeCell ref="P4:P5"/>
    <mergeCell ref="B6:P6"/>
    <mergeCell ref="B8:P8"/>
    <mergeCell ref="B9:P9"/>
    <mergeCell ref="B11:P11"/>
    <mergeCell ref="B12:P12"/>
    <mergeCell ref="A2:P2"/>
    <mergeCell ref="A4:A5"/>
    <mergeCell ref="B4:B5"/>
    <mergeCell ref="C4:C5"/>
    <mergeCell ref="D4:D5"/>
    <mergeCell ref="E4:F4"/>
    <mergeCell ref="G4:L4"/>
    <mergeCell ref="M4:M5"/>
    <mergeCell ref="N4:N5"/>
    <mergeCell ref="O4:O5"/>
  </mergeCells>
  <printOptions horizontalCentered="1"/>
  <pageMargins left="0.39370078740157483" right="0.39370078740157483" top="1.1811023622047245" bottom="0.39370078740157483" header="0.31496062992125984" footer="0.31496062992125984"/>
  <pageSetup paperSize="9" scale="55" firstPageNumber="22" orientation="landscape" useFirstPageNumber="1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T46"/>
  <sheetViews>
    <sheetView view="pageBreakPreview" topLeftCell="A19" zoomScale="80" zoomScaleNormal="80" zoomScaleSheetLayoutView="80" zoomScalePageLayoutView="80" workbookViewId="0">
      <selection activeCell="A34" sqref="A34:XFD43"/>
    </sheetView>
  </sheetViews>
  <sheetFormatPr defaultColWidth="9.140625" defaultRowHeight="15"/>
  <cols>
    <col min="1" max="1" width="7.28515625" style="1" customWidth="1"/>
    <col min="2" max="2" width="41.42578125" style="1" hidden="1" customWidth="1"/>
    <col min="3" max="3" width="79.42578125" style="1" customWidth="1"/>
    <col min="4" max="4" width="9.5703125" style="1" customWidth="1"/>
    <col min="5" max="5" width="11" style="1" customWidth="1"/>
    <col min="6" max="6" width="17.5703125" style="1" customWidth="1"/>
    <col min="7" max="7" width="8.85546875" style="1" customWidth="1"/>
    <col min="8" max="8" width="13.140625" style="1" hidden="1" customWidth="1"/>
    <col min="9" max="9" width="12.85546875" style="1" customWidth="1"/>
    <col min="10" max="10" width="12.5703125" style="1" customWidth="1"/>
    <col min="11" max="11" width="12.7109375" style="1" customWidth="1"/>
    <col min="12" max="12" width="12.5703125" style="1" customWidth="1"/>
    <col min="13" max="13" width="10.85546875" style="1" customWidth="1"/>
    <col min="14" max="14" width="11.42578125" style="1" customWidth="1"/>
    <col min="15" max="15" width="15" style="1" customWidth="1"/>
    <col min="16" max="16" width="54.7109375" style="1" customWidth="1"/>
    <col min="17" max="17" width="17.85546875" style="1" customWidth="1"/>
    <col min="18" max="18" width="27" style="1" customWidth="1"/>
    <col min="19" max="19" width="7.7109375" style="2" customWidth="1"/>
    <col min="20" max="20" width="26.7109375" style="1" customWidth="1"/>
    <col min="21" max="16384" width="9.140625" style="1"/>
  </cols>
  <sheetData>
    <row r="1" spans="1:20" ht="15.75">
      <c r="A1" s="3" t="str">
        <f>HYPERLINK("#Оглавление!A1", "Назад в оглавление")</f>
        <v>Назад в оглавление</v>
      </c>
      <c r="B1" s="4"/>
      <c r="C1" s="4"/>
      <c r="D1" s="4"/>
      <c r="E1" s="4"/>
      <c r="F1" s="4"/>
      <c r="G1" s="4"/>
      <c r="H1" s="4"/>
    </row>
    <row r="2" spans="1:20" s="8" customFormat="1" ht="18.75">
      <c r="A2" s="225" t="s">
        <v>134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5"/>
      <c r="Q2" s="5"/>
      <c r="R2" s="5"/>
      <c r="S2" s="6"/>
      <c r="T2" s="7"/>
    </row>
    <row r="3" spans="1:20" ht="15.75">
      <c r="A3" s="4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O3" s="10"/>
    </row>
    <row r="4" spans="1:20" ht="29.25" customHeight="1">
      <c r="A4" s="226" t="s">
        <v>0</v>
      </c>
      <c r="B4" s="226" t="s">
        <v>1</v>
      </c>
      <c r="C4" s="226" t="s">
        <v>1</v>
      </c>
      <c r="D4" s="226" t="s">
        <v>2</v>
      </c>
      <c r="E4" s="226"/>
      <c r="F4" s="226"/>
      <c r="G4" s="226"/>
      <c r="H4" s="226" t="s">
        <v>3</v>
      </c>
      <c r="I4" s="226"/>
      <c r="J4" s="226"/>
      <c r="K4" s="226"/>
      <c r="L4" s="226"/>
      <c r="M4" s="226"/>
      <c r="N4" s="226"/>
      <c r="O4" s="226"/>
      <c r="P4" s="93"/>
    </row>
    <row r="5" spans="1:20" ht="30" customHeight="1">
      <c r="A5" s="226"/>
      <c r="B5" s="226"/>
      <c r="C5" s="226"/>
      <c r="D5" s="226" t="s">
        <v>4</v>
      </c>
      <c r="E5" s="226"/>
      <c r="F5" s="226"/>
      <c r="G5" s="226"/>
      <c r="H5" s="92" t="s">
        <v>5</v>
      </c>
      <c r="I5" s="92" t="s">
        <v>6</v>
      </c>
      <c r="J5" s="92" t="s">
        <v>7</v>
      </c>
      <c r="K5" s="92" t="s">
        <v>8</v>
      </c>
      <c r="L5" s="92" t="s">
        <v>9</v>
      </c>
      <c r="M5" s="92" t="s">
        <v>10</v>
      </c>
      <c r="N5" s="92" t="s">
        <v>11</v>
      </c>
      <c r="O5" s="92" t="s">
        <v>12</v>
      </c>
      <c r="P5" s="93"/>
    </row>
    <row r="6" spans="1:20" ht="19.5" customHeight="1">
      <c r="A6" s="92">
        <v>1</v>
      </c>
      <c r="B6" s="92">
        <v>2</v>
      </c>
      <c r="C6" s="92">
        <v>2</v>
      </c>
      <c r="D6" s="92">
        <v>3</v>
      </c>
      <c r="E6" s="92">
        <v>4</v>
      </c>
      <c r="F6" s="92">
        <v>5</v>
      </c>
      <c r="G6" s="92">
        <v>6</v>
      </c>
      <c r="H6" s="92">
        <v>7</v>
      </c>
      <c r="I6" s="92">
        <v>7</v>
      </c>
      <c r="J6" s="92">
        <v>8</v>
      </c>
      <c r="K6" s="92">
        <v>9</v>
      </c>
      <c r="L6" s="92">
        <v>10</v>
      </c>
      <c r="M6" s="92">
        <v>11</v>
      </c>
      <c r="N6" s="92">
        <v>12</v>
      </c>
      <c r="O6" s="92">
        <v>13</v>
      </c>
      <c r="P6" s="93"/>
    </row>
    <row r="7" spans="1:20" ht="45.75" customHeight="1">
      <c r="A7" s="11" t="s">
        <v>13</v>
      </c>
      <c r="B7" s="227" t="s">
        <v>259</v>
      </c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94"/>
    </row>
    <row r="8" spans="1:20" ht="39.75" customHeight="1">
      <c r="A8" s="230" t="s">
        <v>14</v>
      </c>
      <c r="B8" s="227" t="s">
        <v>115</v>
      </c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93"/>
    </row>
    <row r="9" spans="1:20" ht="22.5" customHeight="1">
      <c r="A9" s="231"/>
      <c r="B9" s="228" t="s">
        <v>15</v>
      </c>
      <c r="C9" s="229" t="s">
        <v>16</v>
      </c>
      <c r="D9" s="12"/>
      <c r="E9" s="12"/>
      <c r="F9" s="12" t="s">
        <v>17</v>
      </c>
      <c r="G9" s="12"/>
      <c r="H9" s="13">
        <f>SUM(H10:H15)</f>
        <v>3510841</v>
      </c>
      <c r="I9" s="13"/>
      <c r="J9" s="13"/>
      <c r="K9" s="13"/>
      <c r="L9" s="13"/>
      <c r="M9" s="12"/>
      <c r="N9" s="12"/>
      <c r="O9" s="16">
        <f t="shared" ref="O9:O15" si="0">SUM(H9:N9)</f>
        <v>3510841</v>
      </c>
      <c r="P9" s="95"/>
      <c r="Q9" s="14"/>
    </row>
    <row r="10" spans="1:20" ht="21.75" customHeight="1">
      <c r="A10" s="231"/>
      <c r="B10" s="228"/>
      <c r="C10" s="229"/>
      <c r="D10" s="12">
        <v>828</v>
      </c>
      <c r="E10" s="12" t="s">
        <v>18</v>
      </c>
      <c r="F10" s="12" t="s">
        <v>19</v>
      </c>
      <c r="G10" s="15">
        <v>200</v>
      </c>
      <c r="H10" s="13">
        <v>1419321.8</v>
      </c>
      <c r="I10" s="13"/>
      <c r="J10" s="13"/>
      <c r="K10" s="16"/>
      <c r="L10" s="17"/>
      <c r="M10" s="18"/>
      <c r="N10" s="18"/>
      <c r="O10" s="16">
        <f>SUM(H10:N10)</f>
        <v>1419321.8</v>
      </c>
      <c r="P10" s="93"/>
    </row>
    <row r="11" spans="1:20" ht="27" customHeight="1">
      <c r="A11" s="231"/>
      <c r="B11" s="228"/>
      <c r="C11" s="229"/>
      <c r="D11" s="12">
        <v>828</v>
      </c>
      <c r="E11" s="12" t="s">
        <v>18</v>
      </c>
      <c r="F11" s="12" t="s">
        <v>19</v>
      </c>
      <c r="G11" s="15">
        <v>500</v>
      </c>
      <c r="H11" s="13">
        <v>1449923</v>
      </c>
      <c r="I11" s="19"/>
      <c r="J11" s="13"/>
      <c r="K11" s="16"/>
      <c r="L11" s="17"/>
      <c r="M11" s="18"/>
      <c r="N11" s="18"/>
      <c r="O11" s="16">
        <f t="shared" si="0"/>
        <v>1449923</v>
      </c>
      <c r="P11" s="93"/>
    </row>
    <row r="12" spans="1:20" ht="21" customHeight="1">
      <c r="A12" s="231"/>
      <c r="B12" s="228"/>
      <c r="C12" s="229"/>
      <c r="D12" s="12">
        <v>828</v>
      </c>
      <c r="E12" s="12" t="s">
        <v>18</v>
      </c>
      <c r="F12" s="12" t="s">
        <v>20</v>
      </c>
      <c r="G12" s="15">
        <v>200</v>
      </c>
      <c r="H12" s="13">
        <v>6878.7</v>
      </c>
      <c r="I12" s="13"/>
      <c r="J12" s="13"/>
      <c r="K12" s="16"/>
      <c r="L12" s="17"/>
      <c r="M12" s="18"/>
      <c r="N12" s="18"/>
      <c r="O12" s="16">
        <f t="shared" si="0"/>
        <v>6878.7</v>
      </c>
      <c r="P12" s="93"/>
    </row>
    <row r="13" spans="1:20" ht="21" customHeight="1">
      <c r="A13" s="231"/>
      <c r="B13" s="228"/>
      <c r="C13" s="229"/>
      <c r="D13" s="12">
        <v>828</v>
      </c>
      <c r="E13" s="12" t="s">
        <v>18</v>
      </c>
      <c r="F13" s="12" t="s">
        <v>21</v>
      </c>
      <c r="G13" s="15">
        <v>200</v>
      </c>
      <c r="H13" s="13">
        <v>3.2</v>
      </c>
      <c r="I13" s="13"/>
      <c r="J13" s="13"/>
      <c r="K13" s="16"/>
      <c r="L13" s="17"/>
      <c r="M13" s="18"/>
      <c r="N13" s="18"/>
      <c r="O13" s="16">
        <f t="shared" si="0"/>
        <v>3.2</v>
      </c>
      <c r="P13" s="93"/>
    </row>
    <row r="14" spans="1:20" ht="18.75" customHeight="1">
      <c r="A14" s="231"/>
      <c r="B14" s="228"/>
      <c r="C14" s="229"/>
      <c r="D14" s="12">
        <v>828</v>
      </c>
      <c r="E14" s="12" t="s">
        <v>18</v>
      </c>
      <c r="F14" s="12" t="s">
        <v>22</v>
      </c>
      <c r="G14" s="12">
        <v>200</v>
      </c>
      <c r="H14" s="20">
        <v>368536</v>
      </c>
      <c r="I14" s="21"/>
      <c r="J14" s="20"/>
      <c r="K14" s="13"/>
      <c r="L14" s="22"/>
      <c r="M14" s="23"/>
      <c r="N14" s="23"/>
      <c r="O14" s="16">
        <f t="shared" si="0"/>
        <v>368536</v>
      </c>
      <c r="P14" s="93"/>
    </row>
    <row r="15" spans="1:20" ht="23.25" customHeight="1">
      <c r="A15" s="231"/>
      <c r="B15" s="228"/>
      <c r="C15" s="229"/>
      <c r="D15" s="12">
        <v>828</v>
      </c>
      <c r="E15" s="12" t="s">
        <v>18</v>
      </c>
      <c r="F15" s="12" t="s">
        <v>22</v>
      </c>
      <c r="G15" s="12">
        <v>500</v>
      </c>
      <c r="H15" s="24">
        <v>266178.3</v>
      </c>
      <c r="I15" s="17"/>
      <c r="J15" s="13"/>
      <c r="K15" s="17"/>
      <c r="L15" s="13"/>
      <c r="M15" s="18"/>
      <c r="N15" s="18"/>
      <c r="O15" s="16">
        <f t="shared" si="0"/>
        <v>266178.3</v>
      </c>
      <c r="P15" s="93"/>
    </row>
    <row r="16" spans="1:20" ht="23.25" customHeight="1">
      <c r="A16" s="231"/>
      <c r="B16" s="228"/>
      <c r="C16" s="229"/>
      <c r="D16" s="25">
        <v>828</v>
      </c>
      <c r="E16" s="25" t="s">
        <v>18</v>
      </c>
      <c r="F16" s="25" t="s">
        <v>23</v>
      </c>
      <c r="G16" s="12"/>
      <c r="H16" s="13"/>
      <c r="I16" s="117">
        <f>SUM(I17:I25)</f>
        <v>6014438.4000000004</v>
      </c>
      <c r="J16" s="117">
        <f>SUM(J17:J25)</f>
        <v>4770823.5</v>
      </c>
      <c r="K16" s="118">
        <f>SUM(K17:K25)</f>
        <v>6828014.7999999998</v>
      </c>
      <c r="L16" s="118"/>
      <c r="M16" s="119"/>
      <c r="N16" s="119"/>
      <c r="O16" s="71">
        <f>SUM(I16:N16)</f>
        <v>17613276.699999999</v>
      </c>
      <c r="P16" s="95"/>
    </row>
    <row r="17" spans="1:19" ht="23.25" customHeight="1">
      <c r="A17" s="231"/>
      <c r="B17" s="228"/>
      <c r="C17" s="229"/>
      <c r="D17" s="25">
        <v>828</v>
      </c>
      <c r="E17" s="25" t="s">
        <v>18</v>
      </c>
      <c r="F17" s="25" t="s">
        <v>24</v>
      </c>
      <c r="G17" s="26">
        <v>200</v>
      </c>
      <c r="H17" s="13"/>
      <c r="I17" s="98">
        <f>3858805.6+246306.9</f>
        <v>4105112.5</v>
      </c>
      <c r="J17" s="105">
        <f>3002100.2+409377.4</f>
        <v>3411477.6</v>
      </c>
      <c r="K17" s="106">
        <f>4125381.1+905571.5</f>
        <v>5030952.5999999996</v>
      </c>
      <c r="L17" s="98"/>
      <c r="M17" s="18"/>
      <c r="N17" s="18"/>
      <c r="O17" s="16">
        <f>SUM(H17:N17)</f>
        <v>12547542.699999999</v>
      </c>
      <c r="P17" s="93"/>
    </row>
    <row r="18" spans="1:19" ht="23.25" customHeight="1">
      <c r="A18" s="231"/>
      <c r="B18" s="228"/>
      <c r="C18" s="229"/>
      <c r="D18" s="25">
        <v>828</v>
      </c>
      <c r="E18" s="25" t="s">
        <v>18</v>
      </c>
      <c r="F18" s="25" t="s">
        <v>24</v>
      </c>
      <c r="G18" s="26">
        <v>400</v>
      </c>
      <c r="H18" s="13"/>
      <c r="I18" s="99"/>
      <c r="J18" s="107">
        <f>741979+101179</f>
        <v>843158</v>
      </c>
      <c r="K18" s="106">
        <f>1112969+244310.3</f>
        <v>1357279.3</v>
      </c>
      <c r="L18" s="98"/>
      <c r="M18" s="18"/>
      <c r="N18" s="18"/>
      <c r="O18" s="16">
        <f t="shared" ref="O18:O26" si="1">SUM(H18:N18)</f>
        <v>2200437.2999999998</v>
      </c>
      <c r="P18" s="93"/>
    </row>
    <row r="19" spans="1:19" s="102" customFormat="1" ht="23.25" customHeight="1">
      <c r="A19" s="231"/>
      <c r="B19" s="228"/>
      <c r="C19" s="229"/>
      <c r="D19" s="96">
        <v>828</v>
      </c>
      <c r="E19" s="25" t="s">
        <v>18</v>
      </c>
      <c r="F19" s="25" t="s">
        <v>24</v>
      </c>
      <c r="G19" s="97">
        <v>500</v>
      </c>
      <c r="H19" s="98"/>
      <c r="I19" s="99"/>
      <c r="J19" s="107">
        <f>454245.4+61942.5</f>
        <v>516187.9</v>
      </c>
      <c r="K19" s="106">
        <f>360622+79160.9</f>
        <v>439782.9</v>
      </c>
      <c r="L19" s="98"/>
      <c r="M19" s="100"/>
      <c r="N19" s="100"/>
      <c r="O19" s="16">
        <f t="shared" si="1"/>
        <v>955970.8</v>
      </c>
      <c r="P19" s="101"/>
      <c r="S19" s="103"/>
    </row>
    <row r="20" spans="1:19" ht="23.25" customHeight="1">
      <c r="A20" s="231"/>
      <c r="B20" s="228"/>
      <c r="C20" s="229"/>
      <c r="D20" s="27">
        <v>828</v>
      </c>
      <c r="E20" s="27" t="s">
        <v>18</v>
      </c>
      <c r="F20" s="27" t="s">
        <v>25</v>
      </c>
      <c r="G20" s="26">
        <v>200</v>
      </c>
      <c r="H20" s="13"/>
      <c r="I20" s="108">
        <f>460355.5+140000</f>
        <v>600355.5</v>
      </c>
      <c r="J20" s="109"/>
      <c r="K20" s="110"/>
      <c r="L20" s="98"/>
      <c r="M20" s="18"/>
      <c r="N20" s="18"/>
      <c r="O20" s="16">
        <f t="shared" si="1"/>
        <v>600355.5</v>
      </c>
      <c r="P20" s="93"/>
    </row>
    <row r="21" spans="1:19" ht="23.25" customHeight="1">
      <c r="A21" s="231"/>
      <c r="B21" s="228"/>
      <c r="C21" s="229"/>
      <c r="D21" s="27">
        <v>828</v>
      </c>
      <c r="E21" s="27" t="s">
        <v>18</v>
      </c>
      <c r="F21" s="27" t="s">
        <v>25</v>
      </c>
      <c r="G21" s="26">
        <v>500</v>
      </c>
      <c r="H21" s="13"/>
      <c r="I21" s="108">
        <v>466307.8</v>
      </c>
      <c r="J21" s="97"/>
      <c r="K21" s="111"/>
      <c r="L21" s="98"/>
      <c r="M21" s="18"/>
      <c r="N21" s="18"/>
      <c r="O21" s="16">
        <f t="shared" si="1"/>
        <v>466307.8</v>
      </c>
      <c r="P21" s="93"/>
    </row>
    <row r="22" spans="1:19" ht="23.25" customHeight="1">
      <c r="A22" s="231"/>
      <c r="B22" s="228"/>
      <c r="C22" s="229"/>
      <c r="D22" s="27">
        <v>828</v>
      </c>
      <c r="E22" s="27" t="s">
        <v>18</v>
      </c>
      <c r="F22" s="27" t="s">
        <v>26</v>
      </c>
      <c r="G22" s="26">
        <v>200</v>
      </c>
      <c r="H22" s="13"/>
      <c r="I22" s="98"/>
      <c r="J22" s="109"/>
      <c r="K22" s="111"/>
      <c r="L22" s="98"/>
      <c r="M22" s="18"/>
      <c r="N22" s="18"/>
      <c r="O22" s="16">
        <f t="shared" si="1"/>
        <v>0</v>
      </c>
      <c r="P22" s="93"/>
    </row>
    <row r="23" spans="1:19" ht="23.25" customHeight="1">
      <c r="A23" s="231"/>
      <c r="B23" s="228"/>
      <c r="C23" s="229"/>
      <c r="D23" s="27">
        <v>828</v>
      </c>
      <c r="E23" s="27" t="s">
        <v>18</v>
      </c>
      <c r="F23" s="27" t="s">
        <v>27</v>
      </c>
      <c r="G23" s="27">
        <v>200</v>
      </c>
      <c r="H23" s="28"/>
      <c r="I23" s="112">
        <v>412903.2</v>
      </c>
      <c r="J23" s="113"/>
      <c r="K23" s="107"/>
      <c r="L23" s="98"/>
      <c r="M23" s="18"/>
      <c r="N23" s="18"/>
      <c r="O23" s="16">
        <f t="shared" si="1"/>
        <v>412903.2</v>
      </c>
      <c r="P23" s="93"/>
    </row>
    <row r="24" spans="1:19" ht="23.25" customHeight="1">
      <c r="A24" s="231"/>
      <c r="B24" s="228"/>
      <c r="C24" s="229"/>
      <c r="D24" s="27">
        <v>828</v>
      </c>
      <c r="E24" s="27" t="s">
        <v>18</v>
      </c>
      <c r="F24" s="27" t="s">
        <v>28</v>
      </c>
      <c r="G24" s="27">
        <v>400</v>
      </c>
      <c r="H24" s="28"/>
      <c r="I24" s="112"/>
      <c r="J24" s="113"/>
      <c r="K24" s="107"/>
      <c r="L24" s="98"/>
      <c r="M24" s="18"/>
      <c r="N24" s="18"/>
      <c r="O24" s="16">
        <f t="shared" si="1"/>
        <v>0</v>
      </c>
      <c r="P24" s="93"/>
    </row>
    <row r="25" spans="1:19" ht="23.25" customHeight="1">
      <c r="A25" s="231"/>
      <c r="B25" s="228"/>
      <c r="C25" s="229"/>
      <c r="D25" s="27">
        <v>828</v>
      </c>
      <c r="E25" s="27" t="s">
        <v>18</v>
      </c>
      <c r="F25" s="27" t="s">
        <v>27</v>
      </c>
      <c r="G25" s="27">
        <v>500</v>
      </c>
      <c r="H25" s="13"/>
      <c r="I25" s="114">
        <f>432406.2-2646.8</f>
        <v>429759.4</v>
      </c>
      <c r="J25" s="113"/>
      <c r="K25" s="107"/>
      <c r="L25" s="98"/>
      <c r="M25" s="18"/>
      <c r="N25" s="18"/>
      <c r="O25" s="16">
        <f t="shared" si="1"/>
        <v>429759.4</v>
      </c>
    </row>
    <row r="26" spans="1:19" ht="26.25" customHeight="1">
      <c r="A26" s="231"/>
      <c r="B26" s="228"/>
      <c r="C26" s="29" t="s">
        <v>29</v>
      </c>
      <c r="D26" s="12">
        <v>828</v>
      </c>
      <c r="E26" s="12" t="s">
        <v>18</v>
      </c>
      <c r="F26" s="12" t="s">
        <v>21</v>
      </c>
      <c r="G26" s="12">
        <v>200</v>
      </c>
      <c r="H26" s="13">
        <v>3.1999999999534299</v>
      </c>
      <c r="I26" s="98">
        <v>3858805.6</v>
      </c>
      <c r="J26" s="98">
        <v>3002100.2</v>
      </c>
      <c r="K26" s="98">
        <v>4125381.1</v>
      </c>
      <c r="L26" s="98"/>
      <c r="M26" s="12"/>
      <c r="N26" s="12"/>
      <c r="O26" s="16">
        <f t="shared" si="1"/>
        <v>10986290.1</v>
      </c>
    </row>
    <row r="27" spans="1:19" ht="41.25" customHeight="1">
      <c r="A27" s="231"/>
      <c r="B27" s="228"/>
      <c r="C27" s="29" t="s">
        <v>30</v>
      </c>
      <c r="D27" s="12"/>
      <c r="E27" s="12"/>
      <c r="F27" s="12"/>
      <c r="G27" s="12"/>
      <c r="H27" s="12"/>
      <c r="I27" s="115"/>
      <c r="J27" s="115"/>
      <c r="K27" s="115"/>
      <c r="L27" s="115"/>
      <c r="M27" s="12"/>
      <c r="N27" s="12"/>
      <c r="O27" s="30"/>
    </row>
    <row r="28" spans="1:19" ht="20.25" customHeight="1">
      <c r="A28" s="231"/>
      <c r="B28" s="228"/>
      <c r="C28" s="31" t="s">
        <v>31</v>
      </c>
      <c r="D28" s="12"/>
      <c r="E28" s="12"/>
      <c r="F28" s="12"/>
      <c r="G28" s="12"/>
      <c r="H28" s="13">
        <f>H11+H15</f>
        <v>1716101.3</v>
      </c>
      <c r="I28" s="116">
        <f>I21+I25+I19</f>
        <v>896067.2</v>
      </c>
      <c r="J28" s="116">
        <f>J21+J25+J19</f>
        <v>516187.9</v>
      </c>
      <c r="K28" s="116">
        <f t="shared" ref="K28" si="2">K21+K25+K19</f>
        <v>439782.9</v>
      </c>
      <c r="L28" s="116"/>
      <c r="M28" s="18"/>
      <c r="N28" s="18"/>
      <c r="O28" s="16">
        <f>SUM(H28:N28)</f>
        <v>3568139.3</v>
      </c>
      <c r="P28" s="32"/>
      <c r="Q28" s="14"/>
    </row>
    <row r="29" spans="1:19" ht="57" customHeight="1">
      <c r="A29" s="231"/>
      <c r="B29" s="91"/>
      <c r="C29" s="29" t="s">
        <v>32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30"/>
    </row>
    <row r="30" spans="1:19" ht="47.25" customHeight="1">
      <c r="A30" s="231"/>
      <c r="B30" s="91"/>
      <c r="C30" s="29" t="s">
        <v>33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30"/>
    </row>
    <row r="31" spans="1:19" ht="27" customHeight="1">
      <c r="A31" s="231"/>
      <c r="B31" s="91"/>
      <c r="C31" s="29" t="s">
        <v>34</v>
      </c>
      <c r="D31" s="12"/>
      <c r="E31" s="12"/>
      <c r="F31" s="12"/>
      <c r="G31" s="12"/>
      <c r="H31" s="13">
        <v>18596.099999999999</v>
      </c>
      <c r="I31" s="17">
        <f>I41+I28</f>
        <v>923498.6</v>
      </c>
      <c r="J31" s="17">
        <f t="shared" ref="J31:K31" si="3">J41+J28</f>
        <v>546143.80000000005</v>
      </c>
      <c r="K31" s="17">
        <f t="shared" si="3"/>
        <v>466641.7</v>
      </c>
      <c r="L31" s="17"/>
      <c r="M31" s="18"/>
      <c r="N31" s="18"/>
      <c r="O31" s="16">
        <f>SUM(H31:N31)</f>
        <v>1954880.2</v>
      </c>
    </row>
    <row r="32" spans="1:19" ht="31.5" customHeight="1">
      <c r="A32" s="232"/>
      <c r="B32" s="33"/>
      <c r="C32" s="35" t="s">
        <v>38</v>
      </c>
      <c r="D32" s="33"/>
      <c r="E32" s="33"/>
      <c r="F32" s="33"/>
      <c r="G32" s="12"/>
      <c r="H32" s="36">
        <f>H35+H41</f>
        <v>3529437.1</v>
      </c>
      <c r="I32" s="36">
        <f>I35+I41</f>
        <v>6041869.8000000007</v>
      </c>
      <c r="J32" s="36">
        <f>J35+J41</f>
        <v>4800779.4000000004</v>
      </c>
      <c r="K32" s="36">
        <f>K35+K41</f>
        <v>6854873.5999999996</v>
      </c>
      <c r="L32" s="36"/>
      <c r="M32" s="36"/>
      <c r="N32" s="36"/>
      <c r="O32" s="71">
        <f>SUM(H32:N32)</f>
        <v>21226959.899999999</v>
      </c>
      <c r="P32" s="104">
        <f>O32-O16</f>
        <v>3613683.1999999993</v>
      </c>
    </row>
    <row r="33" spans="1:16" ht="48.75" customHeight="1">
      <c r="A33" s="186"/>
      <c r="B33" s="33"/>
      <c r="C33" s="35"/>
      <c r="D33" s="33"/>
      <c r="E33" s="33"/>
      <c r="F33" s="33"/>
      <c r="G33" s="12"/>
      <c r="H33" s="36"/>
      <c r="I33" s="36"/>
      <c r="J33" s="36"/>
      <c r="K33" s="36"/>
      <c r="L33" s="36"/>
      <c r="M33" s="36"/>
      <c r="N33" s="36"/>
      <c r="O33" s="71"/>
      <c r="P33" s="104"/>
    </row>
    <row r="34" spans="1:16" ht="21" hidden="1" customHeight="1">
      <c r="A34" s="12"/>
      <c r="B34" s="33"/>
      <c r="C34" s="29" t="s">
        <v>39</v>
      </c>
      <c r="D34" s="33"/>
      <c r="E34" s="33"/>
      <c r="F34" s="33"/>
      <c r="G34" s="12"/>
      <c r="H34" s="13"/>
      <c r="I34" s="13"/>
      <c r="J34" s="13"/>
      <c r="K34" s="12"/>
      <c r="L34" s="12"/>
      <c r="M34" s="12"/>
      <c r="N34" s="12"/>
      <c r="O34" s="13"/>
    </row>
    <row r="35" spans="1:16" ht="28.5" hidden="1" customHeight="1">
      <c r="A35" s="12"/>
      <c r="B35" s="33"/>
      <c r="C35" s="29" t="s">
        <v>40</v>
      </c>
      <c r="D35" s="33"/>
      <c r="E35" s="33"/>
      <c r="F35" s="33"/>
      <c r="G35" s="12"/>
      <c r="H35" s="13">
        <f>H9</f>
        <v>3510841</v>
      </c>
      <c r="I35" s="13">
        <f>I16</f>
        <v>6014438.4000000004</v>
      </c>
      <c r="J35" s="13">
        <f>J16</f>
        <v>4770823.5</v>
      </c>
      <c r="K35" s="13">
        <f>K16</f>
        <v>6828014.7999999998</v>
      </c>
      <c r="L35" s="13"/>
      <c r="M35" s="13"/>
      <c r="N35" s="13"/>
      <c r="O35" s="16">
        <f t="shared" ref="O35:O36" si="4">SUM(H35:N35)</f>
        <v>21124117.699999999</v>
      </c>
    </row>
    <row r="36" spans="1:16" ht="22.5" hidden="1" customHeight="1">
      <c r="A36" s="12"/>
      <c r="B36" s="33"/>
      <c r="C36" s="33" t="s">
        <v>29</v>
      </c>
      <c r="D36" s="33"/>
      <c r="E36" s="33"/>
      <c r="F36" s="33"/>
      <c r="G36" s="12"/>
      <c r="H36" s="13">
        <f>H26</f>
        <v>3.1999999999534299</v>
      </c>
      <c r="I36" s="13">
        <f>I26</f>
        <v>3858805.6</v>
      </c>
      <c r="J36" s="13">
        <f>J26</f>
        <v>3002100.2</v>
      </c>
      <c r="K36" s="13">
        <f t="shared" ref="K36" si="5">K26</f>
        <v>4125381.1</v>
      </c>
      <c r="L36" s="13"/>
      <c r="M36" s="13"/>
      <c r="N36" s="13"/>
      <c r="O36" s="16">
        <f t="shared" si="4"/>
        <v>10986290.1</v>
      </c>
    </row>
    <row r="37" spans="1:16" ht="37.5" hidden="1" customHeight="1">
      <c r="A37" s="12"/>
      <c r="B37" s="33"/>
      <c r="C37" s="33" t="s">
        <v>30</v>
      </c>
      <c r="D37" s="33"/>
      <c r="E37" s="33"/>
      <c r="F37" s="33"/>
      <c r="G37" s="12"/>
      <c r="H37" s="13"/>
      <c r="I37" s="13"/>
      <c r="J37" s="13"/>
      <c r="K37" s="12"/>
      <c r="L37" s="12"/>
      <c r="M37" s="12"/>
      <c r="N37" s="12"/>
      <c r="O37" s="13"/>
    </row>
    <row r="38" spans="1:16" ht="21.75" hidden="1" customHeight="1">
      <c r="A38" s="12"/>
      <c r="B38" s="33"/>
      <c r="C38" s="37" t="s">
        <v>31</v>
      </c>
      <c r="D38" s="33"/>
      <c r="E38" s="33"/>
      <c r="F38" s="33"/>
      <c r="G38" s="12"/>
      <c r="H38" s="13">
        <f>H28</f>
        <v>1716101.3</v>
      </c>
      <c r="I38" s="13">
        <f>I28</f>
        <v>896067.2</v>
      </c>
      <c r="J38" s="13">
        <f t="shared" ref="J38:K38" si="6">J28</f>
        <v>516187.9</v>
      </c>
      <c r="K38" s="13">
        <f t="shared" si="6"/>
        <v>439782.9</v>
      </c>
      <c r="L38" s="13"/>
      <c r="M38" s="12"/>
      <c r="N38" s="12"/>
      <c r="O38" s="16">
        <f>SUM(H38:N38)</f>
        <v>3568139.3</v>
      </c>
    </row>
    <row r="39" spans="1:16" ht="53.25" hidden="1" customHeight="1">
      <c r="A39" s="12"/>
      <c r="B39" s="33"/>
      <c r="C39" s="33" t="s">
        <v>32</v>
      </c>
      <c r="D39" s="33"/>
      <c r="E39" s="33"/>
      <c r="F39" s="33"/>
      <c r="G39" s="12"/>
      <c r="H39" s="13"/>
      <c r="I39" s="13"/>
      <c r="J39" s="13"/>
      <c r="K39" s="12"/>
      <c r="L39" s="12"/>
      <c r="M39" s="12"/>
      <c r="N39" s="12"/>
      <c r="O39" s="13"/>
    </row>
    <row r="40" spans="1:16" ht="36" hidden="1" customHeight="1">
      <c r="A40" s="12"/>
      <c r="B40" s="33"/>
      <c r="C40" s="29" t="s">
        <v>33</v>
      </c>
      <c r="D40" s="33"/>
      <c r="E40" s="33"/>
      <c r="F40" s="33"/>
      <c r="G40" s="12"/>
      <c r="H40" s="12"/>
      <c r="I40" s="12"/>
      <c r="J40" s="12"/>
      <c r="K40" s="12"/>
      <c r="L40" s="12"/>
      <c r="M40" s="12"/>
      <c r="N40" s="12"/>
      <c r="O40" s="13"/>
    </row>
    <row r="41" spans="1:16" ht="23.25" hidden="1" customHeight="1">
      <c r="A41" s="12"/>
      <c r="B41" s="33"/>
      <c r="C41" s="29" t="s">
        <v>133</v>
      </c>
      <c r="D41" s="33"/>
      <c r="E41" s="33"/>
      <c r="F41" s="33"/>
      <c r="G41" s="12"/>
      <c r="H41" s="13">
        <f>H31</f>
        <v>18596.099999999999</v>
      </c>
      <c r="I41" s="17">
        <v>27431.4</v>
      </c>
      <c r="J41" s="13">
        <v>29955.9</v>
      </c>
      <c r="K41" s="12">
        <v>26858.799999999999</v>
      </c>
      <c r="L41" s="12"/>
      <c r="M41" s="12"/>
      <c r="N41" s="12"/>
      <c r="O41" s="16">
        <f>SUM(H41:N41)</f>
        <v>102842.2</v>
      </c>
    </row>
    <row r="42" spans="1:16" ht="21.75" hidden="1" customHeight="1">
      <c r="A42" s="12"/>
      <c r="B42" s="33"/>
      <c r="C42" s="29" t="s">
        <v>35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4"/>
    </row>
    <row r="43" spans="1:16" hidden="1"/>
    <row r="46" spans="1:16">
      <c r="I46" s="14"/>
    </row>
  </sheetData>
  <mergeCells count="12">
    <mergeCell ref="B8:O8"/>
    <mergeCell ref="B9:B28"/>
    <mergeCell ref="C9:C25"/>
    <mergeCell ref="A8:A32"/>
    <mergeCell ref="B7:O7"/>
    <mergeCell ref="A2:O2"/>
    <mergeCell ref="A4:A5"/>
    <mergeCell ref="B4:B5"/>
    <mergeCell ref="C4:C5"/>
    <mergeCell ref="D4:G4"/>
    <mergeCell ref="H4:O4"/>
    <mergeCell ref="D5:G5"/>
  </mergeCells>
  <printOptions horizontalCentered="1"/>
  <pageMargins left="0.39370078740157483" right="0.39370078740157483" top="1.1811023622047245" bottom="0.39370078740157483" header="0.31496062992125984" footer="0.51181102362204722"/>
  <pageSetup paperSize="9" scale="54" firstPageNumber="23" fitToWidth="0" fitToHeight="0" orientation="landscape" useFirstPageNumber="1" horizontalDpi="300" verticalDpi="300" r:id="rId1"/>
  <headerFooter>
    <oddHeader>&amp;C&amp;"Times New Roman,обычный"&amp;12&amp;P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P16"/>
  <sheetViews>
    <sheetView view="pageBreakPreview" topLeftCell="A4" zoomScale="90" zoomScaleNormal="110" zoomScalePageLayoutView="90" workbookViewId="0">
      <selection activeCell="H21" sqref="H21"/>
    </sheetView>
  </sheetViews>
  <sheetFormatPr defaultColWidth="9.140625" defaultRowHeight="15"/>
  <cols>
    <col min="1" max="1" width="7.28515625" style="38" customWidth="1"/>
    <col min="2" max="2" width="51.7109375" style="38" customWidth="1"/>
    <col min="3" max="3" width="9.5703125" style="38" customWidth="1"/>
    <col min="4" max="4" width="11.7109375" style="38" customWidth="1"/>
    <col min="5" max="5" width="12.140625" style="38" customWidth="1"/>
    <col min="6" max="6" width="11.85546875" style="38" customWidth="1"/>
    <col min="7" max="7" width="13.140625" style="38" customWidth="1"/>
    <col min="8" max="8" width="12.42578125" style="38" customWidth="1"/>
    <col min="9" max="9" width="11.5703125" style="38" customWidth="1"/>
    <col min="10" max="10" width="15" style="38" customWidth="1"/>
    <col min="11" max="11" width="12.5703125" style="38" customWidth="1"/>
    <col min="12" max="13" width="12.28515625" style="38" customWidth="1"/>
    <col min="14" max="14" width="16.85546875" style="38" customWidth="1"/>
    <col min="15" max="15" width="20.42578125" style="39" customWidth="1"/>
    <col min="16" max="16" width="26.7109375" style="38" customWidth="1"/>
    <col min="17" max="16384" width="9.140625" style="38"/>
  </cols>
  <sheetData>
    <row r="1" spans="1:16" ht="15.75">
      <c r="A1" s="40" t="str">
        <f>HYPERLINK("#Оглавление!A1","Назад в оглавление")</f>
        <v>Назад в оглавление</v>
      </c>
      <c r="B1" s="41"/>
      <c r="C1" s="41"/>
      <c r="D1" s="41"/>
    </row>
    <row r="2" spans="1:16" s="43" customFormat="1" ht="22.35" customHeight="1">
      <c r="A2" s="233" t="s">
        <v>41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42"/>
      <c r="P2" s="42"/>
    </row>
    <row r="3" spans="1:16" s="43" customFormat="1" ht="22.35" customHeight="1">
      <c r="A3" s="234" t="s">
        <v>132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42"/>
      <c r="P3" s="42"/>
    </row>
    <row r="4" spans="1:16" s="43" customFormat="1" ht="28.5" customHeight="1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2"/>
      <c r="P4" s="42"/>
    </row>
    <row r="5" spans="1:16" s="47" customFormat="1" ht="33" customHeight="1">
      <c r="A5" s="235" t="s">
        <v>42</v>
      </c>
      <c r="B5" s="235" t="s">
        <v>43</v>
      </c>
      <c r="C5" s="236" t="s">
        <v>44</v>
      </c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5" t="s">
        <v>120</v>
      </c>
      <c r="O5" s="46"/>
    </row>
    <row r="6" spans="1:16" s="47" customFormat="1" ht="35.25" customHeight="1">
      <c r="A6" s="235"/>
      <c r="B6" s="235"/>
      <c r="C6" s="90" t="s">
        <v>45</v>
      </c>
      <c r="D6" s="90" t="s">
        <v>46</v>
      </c>
      <c r="E6" s="90" t="s">
        <v>47</v>
      </c>
      <c r="F6" s="90" t="s">
        <v>48</v>
      </c>
      <c r="G6" s="90" t="s">
        <v>49</v>
      </c>
      <c r="H6" s="90" t="s">
        <v>50</v>
      </c>
      <c r="I6" s="90" t="s">
        <v>51</v>
      </c>
      <c r="J6" s="90" t="s">
        <v>52</v>
      </c>
      <c r="K6" s="90" t="s">
        <v>53</v>
      </c>
      <c r="L6" s="90" t="s">
        <v>54</v>
      </c>
      <c r="M6" s="90" t="s">
        <v>55</v>
      </c>
      <c r="N6" s="235"/>
      <c r="O6" s="46"/>
    </row>
    <row r="7" spans="1:16" s="47" customFormat="1" ht="30" customHeight="1">
      <c r="A7" s="90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90">
        <v>9</v>
      </c>
      <c r="J7" s="90">
        <v>10</v>
      </c>
      <c r="K7" s="90">
        <v>11</v>
      </c>
      <c r="L7" s="90">
        <v>12</v>
      </c>
      <c r="M7" s="90">
        <v>13</v>
      </c>
      <c r="N7" s="90">
        <v>14</v>
      </c>
      <c r="O7" s="46"/>
      <c r="P7" s="48"/>
    </row>
    <row r="8" spans="1:16" s="47" customFormat="1" ht="42.75" customHeight="1">
      <c r="A8" s="90" t="s">
        <v>13</v>
      </c>
      <c r="B8" s="238" t="s">
        <v>260</v>
      </c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7"/>
      <c r="P8" s="237"/>
    </row>
    <row r="9" spans="1:16" s="47" customFormat="1" ht="81.75" customHeight="1">
      <c r="A9" s="49" t="s">
        <v>14</v>
      </c>
      <c r="B9" s="50" t="s">
        <v>115</v>
      </c>
      <c r="C9" s="52">
        <v>0</v>
      </c>
      <c r="D9" s="51">
        <v>1144500.8999999999</v>
      </c>
      <c r="E9" s="51">
        <v>1144500.8999999999</v>
      </c>
      <c r="F9" s="51">
        <v>1144500.8999999999</v>
      </c>
      <c r="G9" s="52">
        <v>1791042.2</v>
      </c>
      <c r="H9" s="52">
        <v>2885152.5</v>
      </c>
      <c r="I9" s="52">
        <v>3041282.6</v>
      </c>
      <c r="J9" s="52">
        <v>3041282.6</v>
      </c>
      <c r="K9" s="52">
        <v>3041282.6</v>
      </c>
      <c r="L9" s="52">
        <v>3719580.5</v>
      </c>
      <c r="M9" s="52">
        <v>4105112.5</v>
      </c>
      <c r="N9" s="51">
        <v>4105112.5</v>
      </c>
      <c r="O9" s="53"/>
    </row>
    <row r="10" spans="1:16" s="47" customFormat="1" ht="48.75" customHeight="1">
      <c r="A10" s="90" t="s">
        <v>58</v>
      </c>
      <c r="B10" s="238" t="s">
        <v>259</v>
      </c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46"/>
    </row>
    <row r="11" spans="1:16" s="47" customFormat="1" ht="82.5" customHeight="1">
      <c r="A11" s="49" t="s">
        <v>71</v>
      </c>
      <c r="B11" s="50" t="s">
        <v>115</v>
      </c>
      <c r="C11" s="52">
        <v>93530.2</v>
      </c>
      <c r="D11" s="52">
        <v>132770.70000000001</v>
      </c>
      <c r="E11" s="52">
        <v>300437.01</v>
      </c>
      <c r="F11" s="52">
        <v>580205.21</v>
      </c>
      <c r="G11" s="52">
        <v>595467.1</v>
      </c>
      <c r="H11" s="52">
        <v>662204.30000000005</v>
      </c>
      <c r="I11" s="52">
        <v>1107050.42</v>
      </c>
      <c r="J11" s="52">
        <v>1266941.21</v>
      </c>
      <c r="K11" s="52">
        <v>1375134.64</v>
      </c>
      <c r="L11" s="52">
        <v>1849449.84</v>
      </c>
      <c r="M11" s="52">
        <v>1878561.54</v>
      </c>
      <c r="N11" s="51">
        <v>1909325.9</v>
      </c>
      <c r="O11" s="53"/>
    </row>
    <row r="12" spans="1:16" s="47" customFormat="1" ht="53.25" customHeight="1">
      <c r="A12" s="68" t="s">
        <v>36</v>
      </c>
      <c r="B12" s="238" t="s">
        <v>254</v>
      </c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7"/>
      <c r="P12" s="237"/>
    </row>
    <row r="13" spans="1:16" s="47" customFormat="1" ht="69" customHeight="1">
      <c r="A13" s="49" t="s">
        <v>37</v>
      </c>
      <c r="B13" s="50" t="s">
        <v>141</v>
      </c>
      <c r="C13" s="52">
        <v>0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1">
        <v>0</v>
      </c>
      <c r="O13" s="53"/>
    </row>
    <row r="14" spans="1:16" s="57" customFormat="1" ht="45.75" customHeight="1">
      <c r="A14" s="54"/>
      <c r="B14" s="35" t="s">
        <v>56</v>
      </c>
      <c r="C14" s="36">
        <f>SUM(C10:C10)</f>
        <v>0</v>
      </c>
      <c r="D14" s="36">
        <f t="shared" ref="D14:M14" si="0">D9+D11</f>
        <v>1277271.5999999999</v>
      </c>
      <c r="E14" s="55">
        <f t="shared" si="0"/>
        <v>1444937.91</v>
      </c>
      <c r="F14" s="36">
        <f t="shared" si="0"/>
        <v>1724706.1099999999</v>
      </c>
      <c r="G14" s="36">
        <f t="shared" si="0"/>
        <v>2386509.2999999998</v>
      </c>
      <c r="H14" s="36">
        <f t="shared" si="0"/>
        <v>3547356.8</v>
      </c>
      <c r="I14" s="36">
        <f t="shared" si="0"/>
        <v>4148333.02</v>
      </c>
      <c r="J14" s="36">
        <f t="shared" si="0"/>
        <v>4308223.8100000005</v>
      </c>
      <c r="K14" s="36">
        <f t="shared" si="0"/>
        <v>4416417.24</v>
      </c>
      <c r="L14" s="36">
        <f t="shared" si="0"/>
        <v>5569030.3399999999</v>
      </c>
      <c r="M14" s="36">
        <f t="shared" si="0"/>
        <v>5983674.04</v>
      </c>
      <c r="N14" s="36">
        <f>N9+N11</f>
        <v>6014438.4000000004</v>
      </c>
      <c r="O14" s="56">
        <v>6014438.4000000004</v>
      </c>
      <c r="P14" s="120">
        <f>O14-N14</f>
        <v>0</v>
      </c>
    </row>
    <row r="15" spans="1:16" ht="15.75">
      <c r="O15" s="56"/>
    </row>
    <row r="16" spans="1:16">
      <c r="O16" s="58"/>
    </row>
  </sheetData>
  <mergeCells count="11">
    <mergeCell ref="O8:P8"/>
    <mergeCell ref="O12:P12"/>
    <mergeCell ref="B8:N8"/>
    <mergeCell ref="B12:N12"/>
    <mergeCell ref="B10:N10"/>
    <mergeCell ref="A2:N2"/>
    <mergeCell ref="A3:N3"/>
    <mergeCell ref="A5:A6"/>
    <mergeCell ref="B5:B6"/>
    <mergeCell ref="C5:M5"/>
    <mergeCell ref="N5:N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6" firstPageNumber="24" orientation="landscape" useFirstPageNumber="1" horizontalDpi="300" verticalDpi="300" r:id="rId1"/>
  <headerFooter>
    <oddHeader>&amp;C&amp;"Times New Roman,обычный"&amp;12&amp;P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81"/>
  <sheetViews>
    <sheetView view="pageBreakPreview" zoomScale="70" zoomScaleNormal="70" zoomScaleSheetLayoutView="70" workbookViewId="0">
      <selection activeCell="R50" sqref="R50"/>
    </sheetView>
  </sheetViews>
  <sheetFormatPr defaultColWidth="9.140625" defaultRowHeight="15"/>
  <cols>
    <col min="1" max="1" width="10.42578125" style="59" customWidth="1"/>
    <col min="2" max="2" width="50.7109375" style="59" customWidth="1"/>
    <col min="3" max="3" width="14.7109375" style="59" customWidth="1"/>
    <col min="4" max="4" width="14" style="59" customWidth="1"/>
    <col min="5" max="5" width="14.7109375" style="59" customWidth="1"/>
    <col min="6" max="6" width="16.85546875" style="59" customWidth="1"/>
    <col min="7" max="7" width="19.28515625" style="59" customWidth="1"/>
    <col min="8" max="8" width="18.5703125" style="59" customWidth="1"/>
    <col min="9" max="9" width="14.85546875" style="59" customWidth="1"/>
    <col min="10" max="10" width="12.140625" style="59" customWidth="1"/>
    <col min="11" max="11" width="17.140625" style="59" customWidth="1"/>
    <col min="12" max="12" width="37.7109375" style="59" customWidth="1"/>
    <col min="13" max="13" width="18.7109375" style="59" hidden="1" customWidth="1"/>
    <col min="14" max="14" width="9.140625" style="59" bestFit="1" customWidth="1"/>
    <col min="15" max="16384" width="9.140625" style="59"/>
  </cols>
  <sheetData>
    <row r="1" spans="1:18" ht="96.75" customHeight="1">
      <c r="J1" s="243" t="s">
        <v>143</v>
      </c>
      <c r="K1" s="243"/>
      <c r="L1" s="243"/>
    </row>
    <row r="2" spans="1:18" ht="25.5" customHeight="1">
      <c r="J2" s="89"/>
      <c r="K2" s="89"/>
      <c r="L2" s="89"/>
    </row>
    <row r="3" spans="1:18" s="61" customFormat="1" ht="35.25" customHeight="1">
      <c r="A3" s="243" t="s">
        <v>142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</row>
    <row r="4" spans="1:18" s="60" customFormat="1" ht="15.75">
      <c r="A4" s="62"/>
      <c r="B4" s="62"/>
      <c r="C4" s="62"/>
      <c r="D4" s="62"/>
      <c r="E4" s="62"/>
      <c r="F4" s="62"/>
      <c r="G4" s="62"/>
      <c r="H4" s="63"/>
      <c r="I4" s="62"/>
      <c r="J4" s="62"/>
      <c r="K4" s="62"/>
      <c r="L4" s="62"/>
      <c r="M4" s="62"/>
    </row>
    <row r="5" spans="1:18" s="60" customFormat="1" ht="16.5">
      <c r="A5" s="244" t="s">
        <v>84</v>
      </c>
      <c r="B5" s="244" t="s">
        <v>85</v>
      </c>
      <c r="C5" s="245" t="s">
        <v>86</v>
      </c>
      <c r="D5" s="245"/>
      <c r="E5" s="245" t="s">
        <v>87</v>
      </c>
      <c r="F5" s="245"/>
      <c r="G5" s="245" t="s">
        <v>88</v>
      </c>
      <c r="H5" s="244" t="s">
        <v>125</v>
      </c>
      <c r="I5" s="245" t="s">
        <v>89</v>
      </c>
      <c r="J5" s="245"/>
      <c r="K5" s="244" t="s">
        <v>90</v>
      </c>
      <c r="L5" s="245" t="s">
        <v>91</v>
      </c>
      <c r="M5" s="239" t="s">
        <v>63</v>
      </c>
    </row>
    <row r="6" spans="1:18" s="60" customFormat="1" ht="49.5">
      <c r="A6" s="244"/>
      <c r="B6" s="244"/>
      <c r="C6" s="77" t="s">
        <v>92</v>
      </c>
      <c r="D6" s="77" t="s">
        <v>93</v>
      </c>
      <c r="E6" s="77" t="s">
        <v>94</v>
      </c>
      <c r="F6" s="77" t="s">
        <v>95</v>
      </c>
      <c r="G6" s="245"/>
      <c r="H6" s="244"/>
      <c r="I6" s="77" t="s">
        <v>144</v>
      </c>
      <c r="J6" s="77" t="s">
        <v>64</v>
      </c>
      <c r="K6" s="244"/>
      <c r="L6" s="245"/>
      <c r="M6" s="239"/>
    </row>
    <row r="7" spans="1:18" s="60" customFormat="1" ht="16.5">
      <c r="A7" s="77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8">
        <v>8</v>
      </c>
      <c r="I7" s="78">
        <v>9</v>
      </c>
      <c r="J7" s="78">
        <v>10</v>
      </c>
      <c r="K7" s="78">
        <v>11</v>
      </c>
      <c r="L7" s="78">
        <v>12</v>
      </c>
      <c r="M7" s="64">
        <v>13</v>
      </c>
    </row>
    <row r="8" spans="1:18" s="60" customFormat="1" ht="46.5" customHeight="1">
      <c r="A8" s="72" t="s">
        <v>13</v>
      </c>
      <c r="B8" s="240" t="s">
        <v>267</v>
      </c>
      <c r="C8" s="241"/>
      <c r="D8" s="241"/>
      <c r="E8" s="241"/>
      <c r="F8" s="241"/>
      <c r="G8" s="241"/>
      <c r="H8" s="241"/>
      <c r="I8" s="241"/>
      <c r="J8" s="241"/>
      <c r="K8" s="241"/>
      <c r="L8" s="242"/>
      <c r="M8" s="65"/>
      <c r="P8" s="60" t="s">
        <v>127</v>
      </c>
      <c r="Q8" s="60" t="s">
        <v>126</v>
      </c>
    </row>
    <row r="9" spans="1:18" s="60" customFormat="1" ht="191.25" customHeight="1">
      <c r="A9" s="72" t="s">
        <v>14</v>
      </c>
      <c r="B9" s="79" t="s">
        <v>261</v>
      </c>
      <c r="C9" s="88">
        <v>45658</v>
      </c>
      <c r="D9" s="88">
        <v>46022</v>
      </c>
      <c r="E9" s="72" t="s">
        <v>96</v>
      </c>
      <c r="F9" s="72" t="s">
        <v>96</v>
      </c>
      <c r="G9" s="72" t="s">
        <v>57</v>
      </c>
      <c r="H9" s="72" t="s">
        <v>96</v>
      </c>
      <c r="I9" s="80"/>
      <c r="J9" s="80"/>
      <c r="K9" s="81"/>
      <c r="L9" s="72" t="s">
        <v>205</v>
      </c>
      <c r="M9" s="66"/>
      <c r="R9" s="60" t="s">
        <v>127</v>
      </c>
    </row>
    <row r="10" spans="1:18" s="60" customFormat="1" ht="124.5" customHeight="1">
      <c r="A10" s="82" t="s">
        <v>97</v>
      </c>
      <c r="B10" s="83" t="s">
        <v>98</v>
      </c>
      <c r="C10" s="88"/>
      <c r="D10" s="88">
        <v>45744</v>
      </c>
      <c r="E10" s="72" t="s">
        <v>96</v>
      </c>
      <c r="F10" s="72" t="s">
        <v>96</v>
      </c>
      <c r="G10" s="72" t="s">
        <v>57</v>
      </c>
      <c r="H10" s="72" t="s">
        <v>96</v>
      </c>
      <c r="I10" s="72" t="s">
        <v>96</v>
      </c>
      <c r="J10" s="72" t="s">
        <v>96</v>
      </c>
      <c r="K10" s="72" t="s">
        <v>96</v>
      </c>
      <c r="L10" s="85" t="s">
        <v>206</v>
      </c>
      <c r="M10" s="66"/>
    </row>
    <row r="11" spans="1:18" s="60" customFormat="1" ht="49.5">
      <c r="A11" s="82" t="s">
        <v>99</v>
      </c>
      <c r="B11" s="83" t="s">
        <v>104</v>
      </c>
      <c r="C11" s="88"/>
      <c r="D11" s="88">
        <v>45772</v>
      </c>
      <c r="E11" s="72" t="s">
        <v>96</v>
      </c>
      <c r="F11" s="72" t="s">
        <v>96</v>
      </c>
      <c r="G11" s="72" t="s">
        <v>57</v>
      </c>
      <c r="H11" s="72" t="s">
        <v>96</v>
      </c>
      <c r="I11" s="72" t="s">
        <v>96</v>
      </c>
      <c r="J11" s="72" t="s">
        <v>96</v>
      </c>
      <c r="K11" s="72" t="s">
        <v>96</v>
      </c>
      <c r="L11" s="72" t="s">
        <v>146</v>
      </c>
      <c r="M11" s="66"/>
    </row>
    <row r="12" spans="1:18" s="60" customFormat="1" ht="49.5">
      <c r="A12" s="82" t="s">
        <v>101</v>
      </c>
      <c r="B12" s="83" t="s">
        <v>100</v>
      </c>
      <c r="C12" s="88"/>
      <c r="D12" s="88">
        <v>45835</v>
      </c>
      <c r="E12" s="72" t="s">
        <v>96</v>
      </c>
      <c r="F12" s="72" t="s">
        <v>96</v>
      </c>
      <c r="G12" s="72" t="s">
        <v>57</v>
      </c>
      <c r="H12" s="72" t="s">
        <v>96</v>
      </c>
      <c r="I12" s="72" t="s">
        <v>96</v>
      </c>
      <c r="J12" s="72" t="s">
        <v>96</v>
      </c>
      <c r="K12" s="72" t="s">
        <v>96</v>
      </c>
      <c r="L12" s="84" t="s">
        <v>121</v>
      </c>
      <c r="M12" s="66"/>
      <c r="O12" s="69"/>
    </row>
    <row r="13" spans="1:18" s="60" customFormat="1" ht="49.5">
      <c r="A13" s="82" t="s">
        <v>103</v>
      </c>
      <c r="B13" s="83" t="s">
        <v>102</v>
      </c>
      <c r="C13" s="88"/>
      <c r="D13" s="88">
        <v>46016</v>
      </c>
      <c r="E13" s="72" t="s">
        <v>96</v>
      </c>
      <c r="F13" s="72" t="s">
        <v>96</v>
      </c>
      <c r="G13" s="72" t="s">
        <v>57</v>
      </c>
      <c r="H13" s="72" t="s">
        <v>96</v>
      </c>
      <c r="I13" s="72" t="s">
        <v>96</v>
      </c>
      <c r="J13" s="72" t="s">
        <v>96</v>
      </c>
      <c r="K13" s="72" t="s">
        <v>96</v>
      </c>
      <c r="L13" s="72" t="s">
        <v>146</v>
      </c>
      <c r="M13" s="66"/>
      <c r="P13" s="70"/>
    </row>
    <row r="14" spans="1:18" s="60" customFormat="1" ht="49.5">
      <c r="A14" s="82" t="s">
        <v>105</v>
      </c>
      <c r="B14" s="83" t="s">
        <v>106</v>
      </c>
      <c r="C14" s="88"/>
      <c r="D14" s="88">
        <v>46017</v>
      </c>
      <c r="E14" s="72" t="s">
        <v>96</v>
      </c>
      <c r="F14" s="72" t="s">
        <v>96</v>
      </c>
      <c r="G14" s="72" t="s">
        <v>57</v>
      </c>
      <c r="H14" s="72" t="s">
        <v>96</v>
      </c>
      <c r="I14" s="72" t="s">
        <v>96</v>
      </c>
      <c r="J14" s="72" t="s">
        <v>96</v>
      </c>
      <c r="K14" s="72" t="s">
        <v>96</v>
      </c>
      <c r="L14" s="72" t="s">
        <v>146</v>
      </c>
      <c r="M14" s="67"/>
    </row>
    <row r="15" spans="1:18" s="60" customFormat="1" ht="66">
      <c r="A15" s="82" t="s">
        <v>107</v>
      </c>
      <c r="B15" s="83" t="s">
        <v>209</v>
      </c>
      <c r="C15" s="88"/>
      <c r="D15" s="88">
        <v>46017</v>
      </c>
      <c r="E15" s="72" t="s">
        <v>96</v>
      </c>
      <c r="F15" s="72" t="s">
        <v>96</v>
      </c>
      <c r="G15" s="72" t="s">
        <v>57</v>
      </c>
      <c r="H15" s="72" t="s">
        <v>96</v>
      </c>
      <c r="I15" s="72" t="s">
        <v>96</v>
      </c>
      <c r="J15" s="72" t="s">
        <v>96</v>
      </c>
      <c r="K15" s="72" t="s">
        <v>96</v>
      </c>
      <c r="L15" s="72" t="s">
        <v>146</v>
      </c>
      <c r="M15" s="66"/>
    </row>
    <row r="16" spans="1:18" s="60" customFormat="1" ht="129.75" customHeight="1">
      <c r="A16" s="82" t="s">
        <v>122</v>
      </c>
      <c r="B16" s="83" t="s">
        <v>98</v>
      </c>
      <c r="C16" s="88"/>
      <c r="D16" s="88">
        <v>46108</v>
      </c>
      <c r="E16" s="72" t="s">
        <v>96</v>
      </c>
      <c r="F16" s="72" t="s">
        <v>96</v>
      </c>
      <c r="G16" s="72" t="s">
        <v>57</v>
      </c>
      <c r="H16" s="72" t="s">
        <v>96</v>
      </c>
      <c r="I16" s="72" t="s">
        <v>96</v>
      </c>
      <c r="J16" s="72" t="s">
        <v>96</v>
      </c>
      <c r="K16" s="72" t="s">
        <v>96</v>
      </c>
      <c r="L16" s="85" t="s">
        <v>206</v>
      </c>
      <c r="M16" s="66"/>
    </row>
    <row r="17" spans="1:13" s="60" customFormat="1" ht="49.5">
      <c r="A17" s="82" t="s">
        <v>123</v>
      </c>
      <c r="B17" s="83" t="s">
        <v>100</v>
      </c>
      <c r="C17" s="88"/>
      <c r="D17" s="88">
        <v>46200</v>
      </c>
      <c r="E17" s="72" t="s">
        <v>96</v>
      </c>
      <c r="F17" s="72" t="s">
        <v>96</v>
      </c>
      <c r="G17" s="72" t="s">
        <v>57</v>
      </c>
      <c r="H17" s="72" t="s">
        <v>96</v>
      </c>
      <c r="I17" s="72" t="s">
        <v>96</v>
      </c>
      <c r="J17" s="72" t="s">
        <v>96</v>
      </c>
      <c r="K17" s="72" t="s">
        <v>96</v>
      </c>
      <c r="L17" s="72" t="s">
        <v>146</v>
      </c>
      <c r="M17" s="66"/>
    </row>
    <row r="18" spans="1:13" s="60" customFormat="1" ht="49.5">
      <c r="A18" s="82" t="s">
        <v>147</v>
      </c>
      <c r="B18" s="83" t="s">
        <v>104</v>
      </c>
      <c r="C18" s="88"/>
      <c r="D18" s="88">
        <v>46371</v>
      </c>
      <c r="E18" s="72" t="s">
        <v>96</v>
      </c>
      <c r="F18" s="72" t="s">
        <v>96</v>
      </c>
      <c r="G18" s="72" t="s">
        <v>57</v>
      </c>
      <c r="H18" s="72" t="s">
        <v>96</v>
      </c>
      <c r="I18" s="72" t="s">
        <v>96</v>
      </c>
      <c r="J18" s="72" t="s">
        <v>96</v>
      </c>
      <c r="K18" s="72" t="s">
        <v>96</v>
      </c>
      <c r="L18" s="72" t="s">
        <v>146</v>
      </c>
      <c r="M18" s="66"/>
    </row>
    <row r="19" spans="1:13" s="60" customFormat="1" ht="66">
      <c r="A19" s="82" t="s">
        <v>148</v>
      </c>
      <c r="B19" s="83" t="s">
        <v>202</v>
      </c>
      <c r="C19" s="88"/>
      <c r="D19" s="88">
        <v>46371</v>
      </c>
      <c r="E19" s="72" t="s">
        <v>96</v>
      </c>
      <c r="F19" s="72" t="s">
        <v>96</v>
      </c>
      <c r="G19" s="72" t="s">
        <v>57</v>
      </c>
      <c r="H19" s="72" t="s">
        <v>96</v>
      </c>
      <c r="I19" s="72" t="s">
        <v>96</v>
      </c>
      <c r="J19" s="72" t="s">
        <v>96</v>
      </c>
      <c r="K19" s="72" t="s">
        <v>96</v>
      </c>
      <c r="L19" s="72" t="s">
        <v>146</v>
      </c>
      <c r="M19" s="67"/>
    </row>
    <row r="20" spans="1:13" s="60" customFormat="1" ht="49.5">
      <c r="A20" s="82" t="s">
        <v>149</v>
      </c>
      <c r="B20" s="83" t="s">
        <v>102</v>
      </c>
      <c r="C20" s="88"/>
      <c r="D20" s="88">
        <v>46381</v>
      </c>
      <c r="E20" s="72" t="s">
        <v>96</v>
      </c>
      <c r="F20" s="72" t="s">
        <v>96</v>
      </c>
      <c r="G20" s="72" t="s">
        <v>57</v>
      </c>
      <c r="H20" s="72" t="s">
        <v>96</v>
      </c>
      <c r="I20" s="72" t="s">
        <v>96</v>
      </c>
      <c r="J20" s="72" t="s">
        <v>96</v>
      </c>
      <c r="K20" s="72" t="s">
        <v>96</v>
      </c>
      <c r="L20" s="72" t="s">
        <v>146</v>
      </c>
      <c r="M20" s="66"/>
    </row>
    <row r="21" spans="1:13" s="60" customFormat="1" ht="49.5">
      <c r="A21" s="82" t="s">
        <v>150</v>
      </c>
      <c r="B21" s="83" t="s">
        <v>106</v>
      </c>
      <c r="C21" s="88"/>
      <c r="D21" s="88">
        <v>46381</v>
      </c>
      <c r="E21" s="72" t="s">
        <v>96</v>
      </c>
      <c r="F21" s="72" t="s">
        <v>96</v>
      </c>
      <c r="G21" s="72" t="s">
        <v>57</v>
      </c>
      <c r="H21" s="72" t="s">
        <v>96</v>
      </c>
      <c r="I21" s="72" t="s">
        <v>96</v>
      </c>
      <c r="J21" s="72" t="s">
        <v>96</v>
      </c>
      <c r="K21" s="72" t="s">
        <v>96</v>
      </c>
      <c r="L21" s="72" t="s">
        <v>146</v>
      </c>
      <c r="M21" s="66"/>
    </row>
    <row r="22" spans="1:13" s="60" customFormat="1" ht="66">
      <c r="A22" s="82" t="s">
        <v>151</v>
      </c>
      <c r="B22" s="83" t="s">
        <v>210</v>
      </c>
      <c r="C22" s="88"/>
      <c r="D22" s="88">
        <v>46381</v>
      </c>
      <c r="E22" s="72" t="s">
        <v>96</v>
      </c>
      <c r="F22" s="72" t="s">
        <v>96</v>
      </c>
      <c r="G22" s="72" t="s">
        <v>57</v>
      </c>
      <c r="H22" s="72" t="s">
        <v>96</v>
      </c>
      <c r="I22" s="72" t="s">
        <v>96</v>
      </c>
      <c r="J22" s="72" t="s">
        <v>96</v>
      </c>
      <c r="K22" s="72" t="s">
        <v>96</v>
      </c>
      <c r="L22" s="72" t="s">
        <v>146</v>
      </c>
      <c r="M22" s="66"/>
    </row>
    <row r="23" spans="1:13" s="60" customFormat="1" ht="120" customHeight="1">
      <c r="A23" s="82" t="s">
        <v>152</v>
      </c>
      <c r="B23" s="83" t="s">
        <v>98</v>
      </c>
      <c r="C23" s="88"/>
      <c r="D23" s="88">
        <v>46472</v>
      </c>
      <c r="E23" s="72" t="s">
        <v>96</v>
      </c>
      <c r="F23" s="72" t="s">
        <v>96</v>
      </c>
      <c r="G23" s="72" t="s">
        <v>57</v>
      </c>
      <c r="H23" s="72" t="s">
        <v>96</v>
      </c>
      <c r="I23" s="72" t="s">
        <v>96</v>
      </c>
      <c r="J23" s="72" t="s">
        <v>96</v>
      </c>
      <c r="K23" s="72" t="s">
        <v>96</v>
      </c>
      <c r="L23" s="85" t="s">
        <v>206</v>
      </c>
      <c r="M23" s="66"/>
    </row>
    <row r="24" spans="1:13" s="60" customFormat="1" ht="49.5">
      <c r="A24" s="82" t="s">
        <v>153</v>
      </c>
      <c r="B24" s="83" t="s">
        <v>100</v>
      </c>
      <c r="C24" s="88"/>
      <c r="D24" s="88">
        <v>46563</v>
      </c>
      <c r="E24" s="72" t="s">
        <v>96</v>
      </c>
      <c r="F24" s="72" t="s">
        <v>96</v>
      </c>
      <c r="G24" s="72" t="s">
        <v>57</v>
      </c>
      <c r="H24" s="72" t="s">
        <v>96</v>
      </c>
      <c r="I24" s="72" t="s">
        <v>96</v>
      </c>
      <c r="J24" s="72" t="s">
        <v>96</v>
      </c>
      <c r="K24" s="72" t="s">
        <v>96</v>
      </c>
      <c r="L24" s="72" t="s">
        <v>146</v>
      </c>
      <c r="M24" s="66"/>
    </row>
    <row r="25" spans="1:13" s="60" customFormat="1" ht="49.5">
      <c r="A25" s="82" t="s">
        <v>154</v>
      </c>
      <c r="B25" s="83" t="s">
        <v>104</v>
      </c>
      <c r="C25" s="88"/>
      <c r="D25" s="88">
        <v>46741</v>
      </c>
      <c r="E25" s="72" t="s">
        <v>96</v>
      </c>
      <c r="F25" s="72" t="s">
        <v>96</v>
      </c>
      <c r="G25" s="72" t="s">
        <v>57</v>
      </c>
      <c r="H25" s="72" t="s">
        <v>96</v>
      </c>
      <c r="I25" s="72" t="s">
        <v>96</v>
      </c>
      <c r="J25" s="72" t="s">
        <v>96</v>
      </c>
      <c r="K25" s="72" t="s">
        <v>96</v>
      </c>
      <c r="L25" s="72" t="s">
        <v>146</v>
      </c>
      <c r="M25" s="66"/>
    </row>
    <row r="26" spans="1:13" s="60" customFormat="1" ht="66">
      <c r="A26" s="82" t="s">
        <v>155</v>
      </c>
      <c r="B26" s="83" t="s">
        <v>202</v>
      </c>
      <c r="C26" s="88"/>
      <c r="D26" s="88">
        <v>46741</v>
      </c>
      <c r="E26" s="72" t="s">
        <v>96</v>
      </c>
      <c r="F26" s="72" t="s">
        <v>96</v>
      </c>
      <c r="G26" s="72" t="s">
        <v>57</v>
      </c>
      <c r="H26" s="72" t="s">
        <v>96</v>
      </c>
      <c r="I26" s="72" t="s">
        <v>96</v>
      </c>
      <c r="J26" s="72" t="s">
        <v>96</v>
      </c>
      <c r="K26" s="72" t="s">
        <v>96</v>
      </c>
      <c r="L26" s="72" t="s">
        <v>146</v>
      </c>
      <c r="M26" s="66"/>
    </row>
    <row r="27" spans="1:13" s="60" customFormat="1" ht="49.5">
      <c r="A27" s="82" t="s">
        <v>156</v>
      </c>
      <c r="B27" s="83" t="s">
        <v>102</v>
      </c>
      <c r="C27" s="88"/>
      <c r="D27" s="88">
        <v>46748</v>
      </c>
      <c r="E27" s="72" t="s">
        <v>96</v>
      </c>
      <c r="F27" s="72" t="s">
        <v>96</v>
      </c>
      <c r="G27" s="72" t="s">
        <v>57</v>
      </c>
      <c r="H27" s="72" t="s">
        <v>96</v>
      </c>
      <c r="I27" s="72" t="s">
        <v>96</v>
      </c>
      <c r="J27" s="72" t="s">
        <v>96</v>
      </c>
      <c r="K27" s="72" t="s">
        <v>96</v>
      </c>
      <c r="L27" s="72" t="s">
        <v>146</v>
      </c>
      <c r="M27" s="66"/>
    </row>
    <row r="28" spans="1:13" s="60" customFormat="1" ht="49.5">
      <c r="A28" s="82" t="s">
        <v>157</v>
      </c>
      <c r="B28" s="83" t="s">
        <v>106</v>
      </c>
      <c r="C28" s="88"/>
      <c r="D28" s="88">
        <v>46748</v>
      </c>
      <c r="E28" s="72" t="s">
        <v>96</v>
      </c>
      <c r="F28" s="72" t="s">
        <v>96</v>
      </c>
      <c r="G28" s="72" t="s">
        <v>57</v>
      </c>
      <c r="H28" s="72" t="s">
        <v>96</v>
      </c>
      <c r="I28" s="72" t="s">
        <v>96</v>
      </c>
      <c r="J28" s="72" t="s">
        <v>96</v>
      </c>
      <c r="K28" s="72" t="s">
        <v>96</v>
      </c>
      <c r="L28" s="72" t="s">
        <v>146</v>
      </c>
      <c r="M28" s="66"/>
    </row>
    <row r="29" spans="1:13" s="60" customFormat="1" ht="66">
      <c r="A29" s="82" t="s">
        <v>158</v>
      </c>
      <c r="B29" s="83" t="s">
        <v>211</v>
      </c>
      <c r="C29" s="88"/>
      <c r="D29" s="88">
        <v>46748</v>
      </c>
      <c r="E29" s="72" t="s">
        <v>96</v>
      </c>
      <c r="F29" s="72" t="s">
        <v>96</v>
      </c>
      <c r="G29" s="72" t="s">
        <v>57</v>
      </c>
      <c r="H29" s="72" t="s">
        <v>96</v>
      </c>
      <c r="I29" s="72" t="s">
        <v>96</v>
      </c>
      <c r="J29" s="72" t="s">
        <v>96</v>
      </c>
      <c r="K29" s="72" t="s">
        <v>96</v>
      </c>
      <c r="L29" s="72" t="s">
        <v>146</v>
      </c>
      <c r="M29" s="66"/>
    </row>
    <row r="30" spans="1:13" s="60" customFormat="1" ht="126.75" customHeight="1">
      <c r="A30" s="82" t="s">
        <v>201</v>
      </c>
      <c r="B30" s="83" t="s">
        <v>98</v>
      </c>
      <c r="C30" s="88"/>
      <c r="D30" s="88">
        <v>46842</v>
      </c>
      <c r="E30" s="72" t="s">
        <v>96</v>
      </c>
      <c r="F30" s="72" t="s">
        <v>96</v>
      </c>
      <c r="G30" s="72" t="s">
        <v>57</v>
      </c>
      <c r="H30" s="72" t="s">
        <v>96</v>
      </c>
      <c r="I30" s="72" t="s">
        <v>96</v>
      </c>
      <c r="J30" s="72" t="s">
        <v>96</v>
      </c>
      <c r="K30" s="72" t="s">
        <v>96</v>
      </c>
      <c r="L30" s="85" t="s">
        <v>206</v>
      </c>
      <c r="M30" s="66"/>
    </row>
    <row r="31" spans="1:13" s="60" customFormat="1" ht="49.5">
      <c r="A31" s="82" t="s">
        <v>159</v>
      </c>
      <c r="B31" s="83" t="s">
        <v>100</v>
      </c>
      <c r="C31" s="88"/>
      <c r="D31" s="88">
        <v>46934</v>
      </c>
      <c r="E31" s="72" t="s">
        <v>96</v>
      </c>
      <c r="F31" s="72" t="s">
        <v>96</v>
      </c>
      <c r="G31" s="72" t="s">
        <v>57</v>
      </c>
      <c r="H31" s="72" t="s">
        <v>96</v>
      </c>
      <c r="I31" s="72" t="s">
        <v>96</v>
      </c>
      <c r="J31" s="72" t="s">
        <v>96</v>
      </c>
      <c r="K31" s="72" t="s">
        <v>96</v>
      </c>
      <c r="L31" s="72" t="s">
        <v>146</v>
      </c>
      <c r="M31" s="66"/>
    </row>
    <row r="32" spans="1:13" s="60" customFormat="1" ht="49.5">
      <c r="A32" s="82" t="s">
        <v>200</v>
      </c>
      <c r="B32" s="83" t="s">
        <v>104</v>
      </c>
      <c r="C32" s="88"/>
      <c r="D32" s="88">
        <v>47105</v>
      </c>
      <c r="E32" s="72" t="s">
        <v>96</v>
      </c>
      <c r="F32" s="72" t="s">
        <v>96</v>
      </c>
      <c r="G32" s="72" t="s">
        <v>57</v>
      </c>
      <c r="H32" s="72" t="s">
        <v>96</v>
      </c>
      <c r="I32" s="72" t="s">
        <v>96</v>
      </c>
      <c r="J32" s="72" t="s">
        <v>96</v>
      </c>
      <c r="K32" s="72" t="s">
        <v>96</v>
      </c>
      <c r="L32" s="72" t="s">
        <v>146</v>
      </c>
      <c r="M32" s="66"/>
    </row>
    <row r="33" spans="1:13" s="60" customFormat="1" ht="66">
      <c r="A33" s="82" t="s">
        <v>160</v>
      </c>
      <c r="B33" s="83" t="s">
        <v>202</v>
      </c>
      <c r="C33" s="88"/>
      <c r="D33" s="88">
        <v>47105</v>
      </c>
      <c r="E33" s="72" t="s">
        <v>96</v>
      </c>
      <c r="F33" s="72" t="s">
        <v>96</v>
      </c>
      <c r="G33" s="72" t="s">
        <v>57</v>
      </c>
      <c r="H33" s="72" t="s">
        <v>96</v>
      </c>
      <c r="I33" s="72" t="s">
        <v>96</v>
      </c>
      <c r="J33" s="72" t="s">
        <v>96</v>
      </c>
      <c r="K33" s="72" t="s">
        <v>96</v>
      </c>
      <c r="L33" s="72" t="s">
        <v>146</v>
      </c>
      <c r="M33" s="66"/>
    </row>
    <row r="34" spans="1:13" s="60" customFormat="1" ht="49.5">
      <c r="A34" s="82" t="s">
        <v>161</v>
      </c>
      <c r="B34" s="83" t="s">
        <v>102</v>
      </c>
      <c r="C34" s="88"/>
      <c r="D34" s="88">
        <v>47116</v>
      </c>
      <c r="E34" s="72" t="s">
        <v>96</v>
      </c>
      <c r="F34" s="72" t="s">
        <v>96</v>
      </c>
      <c r="G34" s="72" t="s">
        <v>57</v>
      </c>
      <c r="H34" s="72" t="s">
        <v>96</v>
      </c>
      <c r="I34" s="72" t="s">
        <v>96</v>
      </c>
      <c r="J34" s="72" t="s">
        <v>96</v>
      </c>
      <c r="K34" s="72" t="s">
        <v>96</v>
      </c>
      <c r="L34" s="72" t="s">
        <v>146</v>
      </c>
      <c r="M34" s="66"/>
    </row>
    <row r="35" spans="1:13" s="60" customFormat="1" ht="49.5">
      <c r="A35" s="82" t="s">
        <v>162</v>
      </c>
      <c r="B35" s="83" t="s">
        <v>106</v>
      </c>
      <c r="C35" s="88"/>
      <c r="D35" s="88">
        <v>47116</v>
      </c>
      <c r="E35" s="72" t="s">
        <v>96</v>
      </c>
      <c r="F35" s="72" t="s">
        <v>96</v>
      </c>
      <c r="G35" s="72" t="s">
        <v>57</v>
      </c>
      <c r="H35" s="72" t="s">
        <v>96</v>
      </c>
      <c r="I35" s="72" t="s">
        <v>96</v>
      </c>
      <c r="J35" s="72" t="s">
        <v>96</v>
      </c>
      <c r="K35" s="72" t="s">
        <v>96</v>
      </c>
      <c r="L35" s="72" t="s">
        <v>146</v>
      </c>
      <c r="M35" s="66"/>
    </row>
    <row r="36" spans="1:13" s="60" customFormat="1" ht="66">
      <c r="A36" s="82" t="s">
        <v>163</v>
      </c>
      <c r="B36" s="83" t="s">
        <v>212</v>
      </c>
      <c r="C36" s="88"/>
      <c r="D36" s="88">
        <v>47116</v>
      </c>
      <c r="E36" s="72" t="s">
        <v>96</v>
      </c>
      <c r="F36" s="72" t="s">
        <v>96</v>
      </c>
      <c r="G36" s="72" t="s">
        <v>57</v>
      </c>
      <c r="H36" s="72" t="s">
        <v>96</v>
      </c>
      <c r="I36" s="72" t="s">
        <v>96</v>
      </c>
      <c r="J36" s="72" t="s">
        <v>96</v>
      </c>
      <c r="K36" s="72" t="s">
        <v>96</v>
      </c>
      <c r="L36" s="72" t="s">
        <v>146</v>
      </c>
      <c r="M36" s="66"/>
    </row>
    <row r="37" spans="1:13" s="60" customFormat="1" ht="124.5" customHeight="1">
      <c r="A37" s="82" t="s">
        <v>199</v>
      </c>
      <c r="B37" s="83" t="s">
        <v>98</v>
      </c>
      <c r="C37" s="88"/>
      <c r="D37" s="88">
        <v>47207</v>
      </c>
      <c r="E37" s="72" t="s">
        <v>96</v>
      </c>
      <c r="F37" s="72" t="s">
        <v>96</v>
      </c>
      <c r="G37" s="72" t="s">
        <v>57</v>
      </c>
      <c r="H37" s="72" t="s">
        <v>96</v>
      </c>
      <c r="I37" s="72" t="s">
        <v>96</v>
      </c>
      <c r="J37" s="72" t="s">
        <v>96</v>
      </c>
      <c r="K37" s="72" t="s">
        <v>96</v>
      </c>
      <c r="L37" s="85" t="s">
        <v>206</v>
      </c>
      <c r="M37" s="66"/>
    </row>
    <row r="38" spans="1:13" s="60" customFormat="1" ht="49.5">
      <c r="A38" s="82" t="s">
        <v>164</v>
      </c>
      <c r="B38" s="83" t="s">
        <v>100</v>
      </c>
      <c r="C38" s="88"/>
      <c r="D38" s="88">
        <v>47298</v>
      </c>
      <c r="E38" s="72" t="s">
        <v>96</v>
      </c>
      <c r="F38" s="72" t="s">
        <v>96</v>
      </c>
      <c r="G38" s="72" t="s">
        <v>57</v>
      </c>
      <c r="H38" s="72" t="s">
        <v>96</v>
      </c>
      <c r="I38" s="72" t="s">
        <v>96</v>
      </c>
      <c r="J38" s="72" t="s">
        <v>96</v>
      </c>
      <c r="K38" s="72" t="s">
        <v>96</v>
      </c>
      <c r="L38" s="72" t="s">
        <v>146</v>
      </c>
      <c r="M38" s="66"/>
    </row>
    <row r="39" spans="1:13" s="60" customFormat="1" ht="49.5">
      <c r="A39" s="82" t="s">
        <v>198</v>
      </c>
      <c r="B39" s="83" t="s">
        <v>104</v>
      </c>
      <c r="C39" s="88"/>
      <c r="D39" s="88">
        <v>47476</v>
      </c>
      <c r="E39" s="72" t="s">
        <v>96</v>
      </c>
      <c r="F39" s="72" t="s">
        <v>96</v>
      </c>
      <c r="G39" s="72" t="s">
        <v>57</v>
      </c>
      <c r="H39" s="72" t="s">
        <v>96</v>
      </c>
      <c r="I39" s="72" t="s">
        <v>96</v>
      </c>
      <c r="J39" s="72" t="s">
        <v>96</v>
      </c>
      <c r="K39" s="72" t="s">
        <v>96</v>
      </c>
      <c r="L39" s="72" t="s">
        <v>146</v>
      </c>
      <c r="M39" s="66"/>
    </row>
    <row r="40" spans="1:13" s="60" customFormat="1" ht="85.5" customHeight="1">
      <c r="A40" s="82" t="s">
        <v>165</v>
      </c>
      <c r="B40" s="83" t="s">
        <v>202</v>
      </c>
      <c r="C40" s="88"/>
      <c r="D40" s="88">
        <v>47476</v>
      </c>
      <c r="E40" s="72" t="s">
        <v>96</v>
      </c>
      <c r="F40" s="72" t="s">
        <v>96</v>
      </c>
      <c r="G40" s="72" t="s">
        <v>57</v>
      </c>
      <c r="H40" s="72" t="s">
        <v>96</v>
      </c>
      <c r="I40" s="72" t="s">
        <v>96</v>
      </c>
      <c r="J40" s="72" t="s">
        <v>96</v>
      </c>
      <c r="K40" s="72" t="s">
        <v>96</v>
      </c>
      <c r="L40" s="72" t="s">
        <v>146</v>
      </c>
      <c r="M40" s="66"/>
    </row>
    <row r="41" spans="1:13" s="60" customFormat="1" ht="49.5">
      <c r="A41" s="82" t="s">
        <v>166</v>
      </c>
      <c r="B41" s="83" t="s">
        <v>102</v>
      </c>
      <c r="C41" s="88"/>
      <c r="D41" s="88">
        <v>47480</v>
      </c>
      <c r="E41" s="72" t="s">
        <v>96</v>
      </c>
      <c r="F41" s="72" t="s">
        <v>96</v>
      </c>
      <c r="G41" s="72" t="s">
        <v>57</v>
      </c>
      <c r="H41" s="72" t="s">
        <v>96</v>
      </c>
      <c r="I41" s="72" t="s">
        <v>96</v>
      </c>
      <c r="J41" s="72" t="s">
        <v>96</v>
      </c>
      <c r="K41" s="72" t="s">
        <v>96</v>
      </c>
      <c r="L41" s="72" t="s">
        <v>146</v>
      </c>
      <c r="M41" s="66"/>
    </row>
    <row r="42" spans="1:13" s="60" customFormat="1" ht="58.5" customHeight="1">
      <c r="A42" s="82" t="s">
        <v>167</v>
      </c>
      <c r="B42" s="83" t="s">
        <v>106</v>
      </c>
      <c r="C42" s="88"/>
      <c r="D42" s="88">
        <v>47480</v>
      </c>
      <c r="E42" s="72" t="s">
        <v>96</v>
      </c>
      <c r="F42" s="72" t="s">
        <v>96</v>
      </c>
      <c r="G42" s="72" t="s">
        <v>57</v>
      </c>
      <c r="H42" s="72" t="s">
        <v>96</v>
      </c>
      <c r="I42" s="72" t="s">
        <v>96</v>
      </c>
      <c r="J42" s="72" t="s">
        <v>96</v>
      </c>
      <c r="K42" s="72" t="s">
        <v>96</v>
      </c>
      <c r="L42" s="72" t="s">
        <v>146</v>
      </c>
      <c r="M42" s="66"/>
    </row>
    <row r="43" spans="1:13" s="60" customFormat="1" ht="72.75" customHeight="1">
      <c r="A43" s="82" t="s">
        <v>168</v>
      </c>
      <c r="B43" s="83" t="s">
        <v>213</v>
      </c>
      <c r="C43" s="88"/>
      <c r="D43" s="88">
        <v>47480</v>
      </c>
      <c r="E43" s="72" t="s">
        <v>96</v>
      </c>
      <c r="F43" s="72" t="s">
        <v>96</v>
      </c>
      <c r="G43" s="72" t="s">
        <v>57</v>
      </c>
      <c r="H43" s="72" t="s">
        <v>96</v>
      </c>
      <c r="I43" s="72" t="s">
        <v>96</v>
      </c>
      <c r="J43" s="72" t="s">
        <v>96</v>
      </c>
      <c r="K43" s="72" t="s">
        <v>96</v>
      </c>
      <c r="L43" s="72" t="s">
        <v>146</v>
      </c>
      <c r="M43" s="66"/>
    </row>
    <row r="44" spans="1:13" s="60" customFormat="1" ht="119.25" customHeight="1">
      <c r="A44" s="82" t="s">
        <v>197</v>
      </c>
      <c r="B44" s="83" t="s">
        <v>98</v>
      </c>
      <c r="C44" s="88"/>
      <c r="D44" s="88">
        <v>47571</v>
      </c>
      <c r="E44" s="72" t="s">
        <v>96</v>
      </c>
      <c r="F44" s="72" t="s">
        <v>96</v>
      </c>
      <c r="G44" s="72" t="s">
        <v>57</v>
      </c>
      <c r="H44" s="72" t="s">
        <v>96</v>
      </c>
      <c r="I44" s="72" t="s">
        <v>96</v>
      </c>
      <c r="J44" s="72" t="s">
        <v>96</v>
      </c>
      <c r="K44" s="72" t="s">
        <v>96</v>
      </c>
      <c r="L44" s="85" t="s">
        <v>206</v>
      </c>
      <c r="M44" s="66"/>
    </row>
    <row r="45" spans="1:13" s="60" customFormat="1" ht="64.5" customHeight="1">
      <c r="A45" s="82" t="s">
        <v>169</v>
      </c>
      <c r="B45" s="83" t="s">
        <v>100</v>
      </c>
      <c r="C45" s="88"/>
      <c r="D45" s="88">
        <v>47662</v>
      </c>
      <c r="E45" s="72" t="s">
        <v>96</v>
      </c>
      <c r="F45" s="72" t="s">
        <v>96</v>
      </c>
      <c r="G45" s="72" t="s">
        <v>57</v>
      </c>
      <c r="H45" s="72" t="s">
        <v>96</v>
      </c>
      <c r="I45" s="72" t="s">
        <v>96</v>
      </c>
      <c r="J45" s="72" t="s">
        <v>96</v>
      </c>
      <c r="K45" s="72" t="s">
        <v>96</v>
      </c>
      <c r="L45" s="72" t="s">
        <v>146</v>
      </c>
      <c r="M45" s="66"/>
    </row>
    <row r="46" spans="1:13" s="60" customFormat="1" ht="49.5">
      <c r="A46" s="82" t="s">
        <v>196</v>
      </c>
      <c r="B46" s="83" t="s">
        <v>104</v>
      </c>
      <c r="C46" s="88"/>
      <c r="D46" s="88">
        <v>47840</v>
      </c>
      <c r="E46" s="72" t="s">
        <v>96</v>
      </c>
      <c r="F46" s="72" t="s">
        <v>96</v>
      </c>
      <c r="G46" s="72" t="s">
        <v>57</v>
      </c>
      <c r="H46" s="72" t="s">
        <v>96</v>
      </c>
      <c r="I46" s="72" t="s">
        <v>96</v>
      </c>
      <c r="J46" s="72" t="s">
        <v>96</v>
      </c>
      <c r="K46" s="72" t="s">
        <v>96</v>
      </c>
      <c r="L46" s="72" t="s">
        <v>146</v>
      </c>
      <c r="M46" s="66"/>
    </row>
    <row r="47" spans="1:13" s="60" customFormat="1" ht="81" customHeight="1">
      <c r="A47" s="82" t="s">
        <v>170</v>
      </c>
      <c r="B47" s="83" t="s">
        <v>202</v>
      </c>
      <c r="C47" s="88"/>
      <c r="D47" s="88">
        <v>47840</v>
      </c>
      <c r="E47" s="72" t="s">
        <v>96</v>
      </c>
      <c r="F47" s="72" t="s">
        <v>96</v>
      </c>
      <c r="G47" s="72" t="s">
        <v>57</v>
      </c>
      <c r="H47" s="72" t="s">
        <v>96</v>
      </c>
      <c r="I47" s="72" t="s">
        <v>96</v>
      </c>
      <c r="J47" s="72" t="s">
        <v>96</v>
      </c>
      <c r="K47" s="72" t="s">
        <v>96</v>
      </c>
      <c r="L47" s="72" t="s">
        <v>146</v>
      </c>
      <c r="M47" s="66"/>
    </row>
    <row r="48" spans="1:13" s="60" customFormat="1" ht="64.5" customHeight="1">
      <c r="A48" s="82" t="s">
        <v>171</v>
      </c>
      <c r="B48" s="83" t="s">
        <v>102</v>
      </c>
      <c r="C48" s="88"/>
      <c r="D48" s="88">
        <v>47844</v>
      </c>
      <c r="E48" s="72" t="s">
        <v>96</v>
      </c>
      <c r="F48" s="72" t="s">
        <v>96</v>
      </c>
      <c r="G48" s="72" t="s">
        <v>57</v>
      </c>
      <c r="H48" s="72" t="s">
        <v>96</v>
      </c>
      <c r="I48" s="72" t="s">
        <v>96</v>
      </c>
      <c r="J48" s="72" t="s">
        <v>96</v>
      </c>
      <c r="K48" s="72" t="s">
        <v>96</v>
      </c>
      <c r="L48" s="72" t="s">
        <v>146</v>
      </c>
      <c r="M48" s="66"/>
    </row>
    <row r="49" spans="1:19" s="60" customFormat="1" ht="49.5">
      <c r="A49" s="82" t="s">
        <v>172</v>
      </c>
      <c r="B49" s="83" t="s">
        <v>106</v>
      </c>
      <c r="C49" s="88"/>
      <c r="D49" s="88">
        <v>47847</v>
      </c>
      <c r="E49" s="72" t="s">
        <v>96</v>
      </c>
      <c r="F49" s="72" t="s">
        <v>96</v>
      </c>
      <c r="G49" s="72" t="s">
        <v>57</v>
      </c>
      <c r="H49" s="72" t="s">
        <v>96</v>
      </c>
      <c r="I49" s="72" t="s">
        <v>96</v>
      </c>
      <c r="J49" s="72" t="s">
        <v>96</v>
      </c>
      <c r="K49" s="72" t="s">
        <v>96</v>
      </c>
      <c r="L49" s="72" t="s">
        <v>146</v>
      </c>
      <c r="M49" s="66"/>
    </row>
    <row r="50" spans="1:19" s="60" customFormat="1" ht="82.5" customHeight="1">
      <c r="A50" s="82" t="s">
        <v>173</v>
      </c>
      <c r="B50" s="83" t="s">
        <v>214</v>
      </c>
      <c r="C50" s="88"/>
      <c r="D50" s="88">
        <v>47847</v>
      </c>
      <c r="E50" s="72" t="s">
        <v>96</v>
      </c>
      <c r="F50" s="72" t="s">
        <v>96</v>
      </c>
      <c r="G50" s="72" t="s">
        <v>57</v>
      </c>
      <c r="H50" s="72" t="s">
        <v>96</v>
      </c>
      <c r="I50" s="72" t="s">
        <v>96</v>
      </c>
      <c r="J50" s="72" t="s">
        <v>96</v>
      </c>
      <c r="K50" s="72" t="s">
        <v>96</v>
      </c>
      <c r="L50" s="72" t="s">
        <v>146</v>
      </c>
      <c r="M50" s="66"/>
    </row>
    <row r="51" spans="1:19" s="60" customFormat="1" ht="51" customHeight="1">
      <c r="A51" s="72" t="s">
        <v>58</v>
      </c>
      <c r="B51" s="240" t="s">
        <v>267</v>
      </c>
      <c r="C51" s="241"/>
      <c r="D51" s="241"/>
      <c r="E51" s="241"/>
      <c r="F51" s="241"/>
      <c r="G51" s="241"/>
      <c r="H51" s="241"/>
      <c r="I51" s="241"/>
      <c r="J51" s="241"/>
      <c r="K51" s="241"/>
      <c r="L51" s="242"/>
      <c r="M51" s="66"/>
    </row>
    <row r="52" spans="1:19" s="60" customFormat="1" ht="156.75" customHeight="1">
      <c r="A52" s="82" t="s">
        <v>71</v>
      </c>
      <c r="B52" s="79" t="s">
        <v>262</v>
      </c>
      <c r="C52" s="88">
        <v>45658</v>
      </c>
      <c r="D52" s="88">
        <v>46386</v>
      </c>
      <c r="E52" s="72" t="s">
        <v>96</v>
      </c>
      <c r="F52" s="72" t="s">
        <v>96</v>
      </c>
      <c r="G52" s="72" t="s">
        <v>57</v>
      </c>
      <c r="H52" s="72" t="s">
        <v>96</v>
      </c>
      <c r="I52" s="80"/>
      <c r="J52" s="80"/>
      <c r="K52" s="81"/>
      <c r="L52" s="72" t="s">
        <v>145</v>
      </c>
      <c r="M52" s="67" t="s">
        <v>96</v>
      </c>
    </row>
    <row r="53" spans="1:19" s="60" customFormat="1" ht="126" customHeight="1">
      <c r="A53" s="82" t="s">
        <v>174</v>
      </c>
      <c r="B53" s="83" t="s">
        <v>98</v>
      </c>
      <c r="C53" s="88"/>
      <c r="D53" s="88">
        <v>45744</v>
      </c>
      <c r="E53" s="72" t="s">
        <v>96</v>
      </c>
      <c r="F53" s="72" t="s">
        <v>96</v>
      </c>
      <c r="G53" s="72" t="s">
        <v>57</v>
      </c>
      <c r="H53" s="72" t="s">
        <v>96</v>
      </c>
      <c r="I53" s="72" t="s">
        <v>96</v>
      </c>
      <c r="J53" s="72" t="s">
        <v>96</v>
      </c>
      <c r="K53" s="72" t="s">
        <v>96</v>
      </c>
      <c r="L53" s="85" t="s">
        <v>206</v>
      </c>
      <c r="M53" s="67"/>
    </row>
    <row r="54" spans="1:19" s="60" customFormat="1" ht="49.5">
      <c r="A54" s="82" t="s">
        <v>175</v>
      </c>
      <c r="B54" s="83" t="s">
        <v>104</v>
      </c>
      <c r="C54" s="88"/>
      <c r="D54" s="88">
        <v>45777</v>
      </c>
      <c r="E54" s="72" t="s">
        <v>96</v>
      </c>
      <c r="F54" s="72" t="s">
        <v>96</v>
      </c>
      <c r="G54" s="72" t="s">
        <v>57</v>
      </c>
      <c r="H54" s="72" t="s">
        <v>96</v>
      </c>
      <c r="I54" s="72" t="s">
        <v>96</v>
      </c>
      <c r="J54" s="72" t="s">
        <v>96</v>
      </c>
      <c r="K54" s="72" t="s">
        <v>96</v>
      </c>
      <c r="L54" s="72" t="s">
        <v>146</v>
      </c>
      <c r="M54" s="67"/>
    </row>
    <row r="55" spans="1:19" s="60" customFormat="1" ht="49.5">
      <c r="A55" s="82" t="s">
        <v>176</v>
      </c>
      <c r="B55" s="83" t="s">
        <v>100</v>
      </c>
      <c r="C55" s="88"/>
      <c r="D55" s="88">
        <v>45835</v>
      </c>
      <c r="E55" s="72" t="s">
        <v>96</v>
      </c>
      <c r="F55" s="72" t="s">
        <v>96</v>
      </c>
      <c r="G55" s="72" t="s">
        <v>57</v>
      </c>
      <c r="H55" s="72" t="s">
        <v>96</v>
      </c>
      <c r="I55" s="72" t="s">
        <v>96</v>
      </c>
      <c r="J55" s="72" t="s">
        <v>96</v>
      </c>
      <c r="K55" s="72" t="s">
        <v>96</v>
      </c>
      <c r="L55" s="72" t="s">
        <v>146</v>
      </c>
      <c r="M55" s="67"/>
    </row>
    <row r="56" spans="1:19" s="60" customFormat="1" ht="76.5" customHeight="1">
      <c r="A56" s="82" t="s">
        <v>177</v>
      </c>
      <c r="B56" s="83" t="s">
        <v>263</v>
      </c>
      <c r="C56" s="88"/>
      <c r="D56" s="88">
        <v>45926</v>
      </c>
      <c r="E56" s="72" t="s">
        <v>96</v>
      </c>
      <c r="F56" s="72" t="s">
        <v>96</v>
      </c>
      <c r="G56" s="72" t="s">
        <v>57</v>
      </c>
      <c r="H56" s="72" t="s">
        <v>96</v>
      </c>
      <c r="I56" s="72" t="s">
        <v>96</v>
      </c>
      <c r="J56" s="72" t="s">
        <v>96</v>
      </c>
      <c r="K56" s="72" t="s">
        <v>96</v>
      </c>
      <c r="L56" s="72" t="s">
        <v>207</v>
      </c>
      <c r="M56" s="67"/>
    </row>
    <row r="57" spans="1:19" s="60" customFormat="1" ht="49.5">
      <c r="A57" s="82" t="s">
        <v>178</v>
      </c>
      <c r="B57" s="83" t="s">
        <v>102</v>
      </c>
      <c r="C57" s="88"/>
      <c r="D57" s="88">
        <v>46017</v>
      </c>
      <c r="E57" s="72" t="s">
        <v>96</v>
      </c>
      <c r="F57" s="72" t="s">
        <v>96</v>
      </c>
      <c r="G57" s="72" t="s">
        <v>57</v>
      </c>
      <c r="H57" s="72" t="s">
        <v>96</v>
      </c>
      <c r="I57" s="72" t="s">
        <v>96</v>
      </c>
      <c r="J57" s="72" t="s">
        <v>96</v>
      </c>
      <c r="K57" s="72" t="s">
        <v>96</v>
      </c>
      <c r="L57" s="72" t="s">
        <v>146</v>
      </c>
      <c r="M57" s="67"/>
    </row>
    <row r="58" spans="1:19" s="60" customFormat="1" ht="66">
      <c r="A58" s="82" t="s">
        <v>179</v>
      </c>
      <c r="B58" s="83" t="s">
        <v>215</v>
      </c>
      <c r="C58" s="88"/>
      <c r="D58" s="88">
        <v>46017</v>
      </c>
      <c r="E58" s="72" t="s">
        <v>96</v>
      </c>
      <c r="F58" s="72" t="s">
        <v>96</v>
      </c>
      <c r="G58" s="72" t="s">
        <v>57</v>
      </c>
      <c r="H58" s="72" t="s">
        <v>96</v>
      </c>
      <c r="I58" s="72" t="s">
        <v>96</v>
      </c>
      <c r="J58" s="72" t="s">
        <v>96</v>
      </c>
      <c r="K58" s="72" t="s">
        <v>96</v>
      </c>
      <c r="L58" s="72" t="s">
        <v>146</v>
      </c>
      <c r="M58" s="67"/>
    </row>
    <row r="59" spans="1:19" ht="126" customHeight="1">
      <c r="A59" s="82" t="s">
        <v>180</v>
      </c>
      <c r="B59" s="83" t="s">
        <v>98</v>
      </c>
      <c r="C59" s="88"/>
      <c r="D59" s="88">
        <v>46111</v>
      </c>
      <c r="E59" s="72" t="s">
        <v>96</v>
      </c>
      <c r="F59" s="72" t="s">
        <v>96</v>
      </c>
      <c r="G59" s="72" t="s">
        <v>57</v>
      </c>
      <c r="H59" s="72" t="s">
        <v>96</v>
      </c>
      <c r="I59" s="72" t="s">
        <v>96</v>
      </c>
      <c r="J59" s="72" t="s">
        <v>96</v>
      </c>
      <c r="K59" s="72" t="s">
        <v>96</v>
      </c>
      <c r="L59" s="85" t="s">
        <v>206</v>
      </c>
    </row>
    <row r="60" spans="1:19" ht="52.5" customHeight="1">
      <c r="A60" s="82" t="s">
        <v>181</v>
      </c>
      <c r="B60" s="83" t="s">
        <v>100</v>
      </c>
      <c r="C60" s="88"/>
      <c r="D60" s="88">
        <v>46203</v>
      </c>
      <c r="E60" s="72" t="s">
        <v>96</v>
      </c>
      <c r="F60" s="72" t="s">
        <v>96</v>
      </c>
      <c r="G60" s="72" t="s">
        <v>57</v>
      </c>
      <c r="H60" s="72" t="s">
        <v>96</v>
      </c>
      <c r="I60" s="72" t="s">
        <v>96</v>
      </c>
      <c r="J60" s="72" t="s">
        <v>96</v>
      </c>
      <c r="K60" s="72" t="s">
        <v>96</v>
      </c>
      <c r="L60" s="72" t="s">
        <v>146</v>
      </c>
    </row>
    <row r="61" spans="1:19" ht="71.25" customHeight="1">
      <c r="A61" s="82" t="s">
        <v>182</v>
      </c>
      <c r="B61" s="83" t="s">
        <v>264</v>
      </c>
      <c r="C61" s="88"/>
      <c r="D61" s="88">
        <v>46295</v>
      </c>
      <c r="E61" s="72" t="s">
        <v>96</v>
      </c>
      <c r="F61" s="72" t="s">
        <v>96</v>
      </c>
      <c r="G61" s="72" t="s">
        <v>57</v>
      </c>
      <c r="H61" s="72" t="s">
        <v>96</v>
      </c>
      <c r="I61" s="72" t="s">
        <v>96</v>
      </c>
      <c r="J61" s="72" t="s">
        <v>96</v>
      </c>
      <c r="K61" s="72" t="s">
        <v>96</v>
      </c>
      <c r="L61" s="72" t="s">
        <v>208</v>
      </c>
    </row>
    <row r="62" spans="1:19" ht="49.5">
      <c r="A62" s="82" t="s">
        <v>183</v>
      </c>
      <c r="B62" s="83" t="s">
        <v>104</v>
      </c>
      <c r="C62" s="88"/>
      <c r="D62" s="88">
        <v>46377</v>
      </c>
      <c r="E62" s="72" t="s">
        <v>96</v>
      </c>
      <c r="F62" s="72" t="s">
        <v>96</v>
      </c>
      <c r="G62" s="72" t="s">
        <v>57</v>
      </c>
      <c r="H62" s="72" t="s">
        <v>96</v>
      </c>
      <c r="I62" s="72" t="s">
        <v>96</v>
      </c>
      <c r="J62" s="72" t="s">
        <v>96</v>
      </c>
      <c r="K62" s="72" t="s">
        <v>96</v>
      </c>
      <c r="L62" s="72" t="s">
        <v>146</v>
      </c>
    </row>
    <row r="63" spans="1:19" s="60" customFormat="1" ht="66">
      <c r="A63" s="82" t="s">
        <v>184</v>
      </c>
      <c r="B63" s="83" t="s">
        <v>202</v>
      </c>
      <c r="C63" s="88"/>
      <c r="D63" s="88">
        <v>46384</v>
      </c>
      <c r="E63" s="72" t="s">
        <v>96</v>
      </c>
      <c r="F63" s="72" t="s">
        <v>96</v>
      </c>
      <c r="G63" s="72" t="s">
        <v>57</v>
      </c>
      <c r="H63" s="72" t="s">
        <v>96</v>
      </c>
      <c r="I63" s="72" t="s">
        <v>96</v>
      </c>
      <c r="J63" s="72" t="s">
        <v>96</v>
      </c>
      <c r="K63" s="72" t="s">
        <v>96</v>
      </c>
      <c r="L63" s="72" t="s">
        <v>146</v>
      </c>
      <c r="M63" s="76"/>
    </row>
    <row r="64" spans="1:19" ht="66">
      <c r="A64" s="82" t="s">
        <v>185</v>
      </c>
      <c r="B64" s="83" t="s">
        <v>216</v>
      </c>
      <c r="C64" s="88"/>
      <c r="D64" s="88">
        <v>46384</v>
      </c>
      <c r="E64" s="72" t="s">
        <v>96</v>
      </c>
      <c r="F64" s="72" t="s">
        <v>96</v>
      </c>
      <c r="G64" s="72" t="s">
        <v>57</v>
      </c>
      <c r="H64" s="72" t="s">
        <v>96</v>
      </c>
      <c r="I64" s="72" t="s">
        <v>96</v>
      </c>
      <c r="J64" s="72" t="s">
        <v>96</v>
      </c>
      <c r="K64" s="72" t="s">
        <v>96</v>
      </c>
      <c r="L64" s="72" t="s">
        <v>146</v>
      </c>
      <c r="N64" s="74"/>
      <c r="O64" s="74"/>
      <c r="P64" s="74"/>
      <c r="Q64" s="74"/>
      <c r="R64" s="74"/>
      <c r="S64" s="74"/>
    </row>
    <row r="65" spans="1:19" ht="49.5">
      <c r="A65" s="82" t="s">
        <v>186</v>
      </c>
      <c r="B65" s="83" t="s">
        <v>102</v>
      </c>
      <c r="C65" s="88"/>
      <c r="D65" s="88">
        <v>46386</v>
      </c>
      <c r="E65" s="72" t="s">
        <v>96</v>
      </c>
      <c r="F65" s="72" t="s">
        <v>96</v>
      </c>
      <c r="G65" s="72" t="s">
        <v>57</v>
      </c>
      <c r="H65" s="72" t="s">
        <v>96</v>
      </c>
      <c r="I65" s="72" t="s">
        <v>96</v>
      </c>
      <c r="J65" s="72" t="s">
        <v>96</v>
      </c>
      <c r="K65" s="72" t="s">
        <v>96</v>
      </c>
      <c r="L65" s="72" t="s">
        <v>146</v>
      </c>
      <c r="N65" s="74"/>
      <c r="O65" s="74"/>
      <c r="P65" s="74"/>
      <c r="Q65" s="74"/>
      <c r="R65" s="74"/>
      <c r="S65" s="74"/>
    </row>
    <row r="66" spans="1:19" ht="38.25" customHeight="1">
      <c r="A66" s="86" t="s">
        <v>36</v>
      </c>
      <c r="B66" s="246" t="s">
        <v>265</v>
      </c>
      <c r="C66" s="247"/>
      <c r="D66" s="247"/>
      <c r="E66" s="247"/>
      <c r="F66" s="247"/>
      <c r="G66" s="247"/>
      <c r="H66" s="247"/>
      <c r="I66" s="247"/>
      <c r="J66" s="247"/>
      <c r="K66" s="247"/>
      <c r="L66" s="248"/>
      <c r="M66" s="73"/>
      <c r="N66" s="75"/>
      <c r="O66" s="75"/>
      <c r="P66" s="75"/>
      <c r="Q66" s="74"/>
      <c r="R66" s="74"/>
      <c r="S66" s="74"/>
    </row>
    <row r="67" spans="1:19" ht="213.75" customHeight="1">
      <c r="A67" s="82" t="s">
        <v>37</v>
      </c>
      <c r="B67" s="87" t="s">
        <v>204</v>
      </c>
      <c r="C67" s="88">
        <v>46023</v>
      </c>
      <c r="D67" s="88">
        <v>46751</v>
      </c>
      <c r="E67" s="72" t="s">
        <v>96</v>
      </c>
      <c r="F67" s="72" t="s">
        <v>96</v>
      </c>
      <c r="G67" s="72" t="s">
        <v>57</v>
      </c>
      <c r="H67" s="72" t="s">
        <v>96</v>
      </c>
      <c r="I67" s="80"/>
      <c r="J67" s="80"/>
      <c r="K67" s="81"/>
      <c r="L67" s="72" t="s">
        <v>266</v>
      </c>
      <c r="N67" s="74"/>
      <c r="O67" s="74"/>
      <c r="P67" s="74"/>
      <c r="Q67" s="74"/>
      <c r="R67" s="74"/>
      <c r="S67" s="74"/>
    </row>
    <row r="68" spans="1:19" ht="122.25" customHeight="1">
      <c r="A68" s="82" t="s">
        <v>195</v>
      </c>
      <c r="B68" s="83" t="s">
        <v>98</v>
      </c>
      <c r="C68" s="88"/>
      <c r="D68" s="88">
        <v>46112</v>
      </c>
      <c r="E68" s="72" t="s">
        <v>96</v>
      </c>
      <c r="F68" s="72" t="s">
        <v>96</v>
      </c>
      <c r="G68" s="72" t="s">
        <v>57</v>
      </c>
      <c r="H68" s="72" t="s">
        <v>96</v>
      </c>
      <c r="I68" s="72" t="s">
        <v>96</v>
      </c>
      <c r="J68" s="72" t="s">
        <v>96</v>
      </c>
      <c r="K68" s="72" t="s">
        <v>96</v>
      </c>
      <c r="L68" s="85" t="s">
        <v>206</v>
      </c>
      <c r="N68" s="74"/>
      <c r="O68" s="74"/>
      <c r="P68" s="74"/>
      <c r="Q68" s="74"/>
      <c r="R68" s="74"/>
      <c r="S68" s="74"/>
    </row>
    <row r="69" spans="1:19" ht="49.5">
      <c r="A69" s="82" t="s">
        <v>108</v>
      </c>
      <c r="B69" s="83" t="s">
        <v>100</v>
      </c>
      <c r="C69" s="88"/>
      <c r="D69" s="88">
        <v>46203</v>
      </c>
      <c r="E69" s="72" t="s">
        <v>96</v>
      </c>
      <c r="F69" s="72" t="s">
        <v>96</v>
      </c>
      <c r="G69" s="72" t="s">
        <v>57</v>
      </c>
      <c r="H69" s="72" t="s">
        <v>96</v>
      </c>
      <c r="I69" s="72" t="s">
        <v>96</v>
      </c>
      <c r="J69" s="72" t="s">
        <v>96</v>
      </c>
      <c r="K69" s="72" t="s">
        <v>96</v>
      </c>
      <c r="L69" s="72" t="s">
        <v>146</v>
      </c>
      <c r="N69" s="74"/>
      <c r="O69" s="74"/>
      <c r="P69" s="74"/>
      <c r="Q69" s="74"/>
      <c r="R69" s="74"/>
      <c r="S69" s="74"/>
    </row>
    <row r="70" spans="1:19" ht="49.5">
      <c r="A70" s="82" t="s">
        <v>187</v>
      </c>
      <c r="B70" s="83" t="s">
        <v>104</v>
      </c>
      <c r="C70" s="88"/>
      <c r="D70" s="88">
        <v>46290</v>
      </c>
      <c r="E70" s="72" t="s">
        <v>96</v>
      </c>
      <c r="F70" s="72" t="s">
        <v>96</v>
      </c>
      <c r="G70" s="72" t="s">
        <v>57</v>
      </c>
      <c r="H70" s="72" t="s">
        <v>96</v>
      </c>
      <c r="I70" s="72" t="s">
        <v>96</v>
      </c>
      <c r="J70" s="72" t="s">
        <v>96</v>
      </c>
      <c r="K70" s="72" t="s">
        <v>96</v>
      </c>
      <c r="L70" s="72" t="s">
        <v>146</v>
      </c>
      <c r="N70" s="74"/>
      <c r="O70" s="74"/>
      <c r="P70" s="74"/>
      <c r="Q70" s="74"/>
      <c r="R70" s="74"/>
      <c r="S70" s="74"/>
    </row>
    <row r="71" spans="1:19" ht="49.5">
      <c r="A71" s="82" t="s">
        <v>109</v>
      </c>
      <c r="B71" s="83" t="s">
        <v>106</v>
      </c>
      <c r="C71" s="88"/>
      <c r="D71" s="88">
        <v>46381</v>
      </c>
      <c r="E71" s="72" t="s">
        <v>96</v>
      </c>
      <c r="F71" s="72" t="s">
        <v>96</v>
      </c>
      <c r="G71" s="72" t="s">
        <v>57</v>
      </c>
      <c r="H71" s="72" t="s">
        <v>96</v>
      </c>
      <c r="I71" s="72" t="s">
        <v>96</v>
      </c>
      <c r="J71" s="72" t="s">
        <v>96</v>
      </c>
      <c r="K71" s="72" t="s">
        <v>96</v>
      </c>
      <c r="L71" s="72" t="s">
        <v>146</v>
      </c>
      <c r="N71" s="74"/>
      <c r="O71" s="74"/>
      <c r="P71" s="74"/>
      <c r="Q71" s="74"/>
      <c r="R71" s="74"/>
      <c r="S71" s="74"/>
    </row>
    <row r="72" spans="1:19" ht="66">
      <c r="A72" s="82" t="s">
        <v>110</v>
      </c>
      <c r="B72" s="83" t="s">
        <v>210</v>
      </c>
      <c r="C72" s="88"/>
      <c r="D72" s="88">
        <v>46381</v>
      </c>
      <c r="E72" s="72" t="s">
        <v>96</v>
      </c>
      <c r="F72" s="72" t="s">
        <v>96</v>
      </c>
      <c r="G72" s="72" t="s">
        <v>57</v>
      </c>
      <c r="H72" s="72" t="s">
        <v>96</v>
      </c>
      <c r="I72" s="72" t="s">
        <v>96</v>
      </c>
      <c r="J72" s="72" t="s">
        <v>96</v>
      </c>
      <c r="K72" s="72" t="s">
        <v>96</v>
      </c>
      <c r="L72" s="72" t="s">
        <v>146</v>
      </c>
      <c r="N72" s="74"/>
      <c r="O72" s="74"/>
      <c r="P72" s="74"/>
      <c r="Q72" s="74"/>
      <c r="R72" s="74"/>
      <c r="S72" s="74"/>
    </row>
    <row r="73" spans="1:19" ht="49.5">
      <c r="A73" s="82" t="s">
        <v>111</v>
      </c>
      <c r="B73" s="83" t="s">
        <v>102</v>
      </c>
      <c r="C73" s="88"/>
      <c r="D73" s="88">
        <v>46381</v>
      </c>
      <c r="E73" s="72" t="s">
        <v>96</v>
      </c>
      <c r="F73" s="72" t="s">
        <v>96</v>
      </c>
      <c r="G73" s="72" t="s">
        <v>57</v>
      </c>
      <c r="H73" s="72" t="s">
        <v>96</v>
      </c>
      <c r="I73" s="72" t="s">
        <v>96</v>
      </c>
      <c r="J73" s="72" t="s">
        <v>96</v>
      </c>
      <c r="K73" s="72" t="s">
        <v>96</v>
      </c>
      <c r="L73" s="72" t="s">
        <v>146</v>
      </c>
    </row>
    <row r="74" spans="1:19" ht="66">
      <c r="A74" s="82" t="s">
        <v>124</v>
      </c>
      <c r="B74" s="83" t="s">
        <v>203</v>
      </c>
      <c r="C74" s="88"/>
      <c r="D74" s="88">
        <v>46384</v>
      </c>
      <c r="E74" s="72" t="s">
        <v>96</v>
      </c>
      <c r="F74" s="72" t="s">
        <v>96</v>
      </c>
      <c r="G74" s="72" t="s">
        <v>57</v>
      </c>
      <c r="H74" s="72" t="s">
        <v>96</v>
      </c>
      <c r="I74" s="72" t="s">
        <v>96</v>
      </c>
      <c r="J74" s="72" t="s">
        <v>96</v>
      </c>
      <c r="K74" s="72" t="s">
        <v>96</v>
      </c>
      <c r="L74" s="72" t="s">
        <v>146</v>
      </c>
      <c r="N74" s="74"/>
      <c r="O74" s="74"/>
      <c r="P74" s="74"/>
      <c r="Q74" s="74"/>
      <c r="R74" s="74"/>
      <c r="S74" s="74"/>
    </row>
    <row r="75" spans="1:19" ht="129" customHeight="1">
      <c r="A75" s="82" t="s">
        <v>194</v>
      </c>
      <c r="B75" s="83" t="s">
        <v>98</v>
      </c>
      <c r="C75" s="88"/>
      <c r="D75" s="88">
        <v>46477</v>
      </c>
      <c r="E75" s="72" t="s">
        <v>96</v>
      </c>
      <c r="F75" s="72" t="s">
        <v>96</v>
      </c>
      <c r="G75" s="72" t="s">
        <v>57</v>
      </c>
      <c r="H75" s="72" t="s">
        <v>96</v>
      </c>
      <c r="I75" s="72" t="s">
        <v>96</v>
      </c>
      <c r="J75" s="72" t="s">
        <v>96</v>
      </c>
      <c r="K75" s="72" t="s">
        <v>96</v>
      </c>
      <c r="L75" s="85" t="s">
        <v>206</v>
      </c>
    </row>
    <row r="76" spans="1:19" ht="60.75" customHeight="1">
      <c r="A76" s="82" t="s">
        <v>188</v>
      </c>
      <c r="B76" s="83" t="s">
        <v>100</v>
      </c>
      <c r="C76" s="88"/>
      <c r="D76" s="88">
        <v>46568</v>
      </c>
      <c r="E76" s="72" t="s">
        <v>96</v>
      </c>
      <c r="F76" s="72" t="s">
        <v>96</v>
      </c>
      <c r="G76" s="72" t="s">
        <v>57</v>
      </c>
      <c r="H76" s="72" t="s">
        <v>96</v>
      </c>
      <c r="I76" s="72" t="s">
        <v>96</v>
      </c>
      <c r="J76" s="72" t="s">
        <v>96</v>
      </c>
      <c r="K76" s="72" t="s">
        <v>96</v>
      </c>
      <c r="L76" s="72" t="s">
        <v>146</v>
      </c>
    </row>
    <row r="77" spans="1:19" ht="60.75" customHeight="1">
      <c r="A77" s="82" t="s">
        <v>193</v>
      </c>
      <c r="B77" s="83" t="s">
        <v>104</v>
      </c>
      <c r="C77" s="88"/>
      <c r="D77" s="88">
        <v>46660</v>
      </c>
      <c r="E77" s="72" t="s">
        <v>96</v>
      </c>
      <c r="F77" s="72" t="s">
        <v>96</v>
      </c>
      <c r="G77" s="72" t="s">
        <v>57</v>
      </c>
      <c r="H77" s="72" t="s">
        <v>96</v>
      </c>
      <c r="I77" s="72" t="s">
        <v>96</v>
      </c>
      <c r="J77" s="72" t="s">
        <v>96</v>
      </c>
      <c r="K77" s="72" t="s">
        <v>96</v>
      </c>
      <c r="L77" s="72" t="s">
        <v>146</v>
      </c>
    </row>
    <row r="78" spans="1:19" ht="70.5" customHeight="1">
      <c r="A78" s="82" t="s">
        <v>189</v>
      </c>
      <c r="B78" s="83" t="s">
        <v>202</v>
      </c>
      <c r="C78" s="88"/>
      <c r="D78" s="88">
        <v>46745</v>
      </c>
      <c r="E78" s="72" t="s">
        <v>96</v>
      </c>
      <c r="F78" s="72" t="s">
        <v>96</v>
      </c>
      <c r="G78" s="72" t="s">
        <v>57</v>
      </c>
      <c r="H78" s="72" t="s">
        <v>96</v>
      </c>
      <c r="I78" s="72" t="s">
        <v>96</v>
      </c>
      <c r="J78" s="72" t="s">
        <v>96</v>
      </c>
      <c r="K78" s="72" t="s">
        <v>96</v>
      </c>
      <c r="L78" s="72" t="s">
        <v>146</v>
      </c>
    </row>
    <row r="79" spans="1:19" ht="60.75" customHeight="1">
      <c r="A79" s="82" t="s">
        <v>190</v>
      </c>
      <c r="B79" s="83" t="s">
        <v>106</v>
      </c>
      <c r="C79" s="88"/>
      <c r="D79" s="88">
        <v>46745</v>
      </c>
      <c r="E79" s="72" t="s">
        <v>96</v>
      </c>
      <c r="F79" s="72" t="s">
        <v>96</v>
      </c>
      <c r="G79" s="72" t="s">
        <v>57</v>
      </c>
      <c r="H79" s="72" t="s">
        <v>96</v>
      </c>
      <c r="I79" s="72" t="s">
        <v>96</v>
      </c>
      <c r="J79" s="72" t="s">
        <v>96</v>
      </c>
      <c r="K79" s="72" t="s">
        <v>96</v>
      </c>
      <c r="L79" s="72" t="s">
        <v>146</v>
      </c>
    </row>
    <row r="80" spans="1:19" ht="60.75" customHeight="1">
      <c r="A80" s="82" t="s">
        <v>191</v>
      </c>
      <c r="B80" s="83" t="s">
        <v>102</v>
      </c>
      <c r="C80" s="88"/>
      <c r="D80" s="88">
        <v>46748</v>
      </c>
      <c r="E80" s="72" t="s">
        <v>96</v>
      </c>
      <c r="F80" s="72" t="s">
        <v>96</v>
      </c>
      <c r="G80" s="72" t="s">
        <v>57</v>
      </c>
      <c r="H80" s="72" t="s">
        <v>96</v>
      </c>
      <c r="I80" s="72" t="s">
        <v>96</v>
      </c>
      <c r="J80" s="72" t="s">
        <v>96</v>
      </c>
      <c r="K80" s="72" t="s">
        <v>96</v>
      </c>
      <c r="L80" s="72" t="s">
        <v>146</v>
      </c>
    </row>
    <row r="81" spans="1:12" ht="73.5" customHeight="1">
      <c r="A81" s="82" t="s">
        <v>192</v>
      </c>
      <c r="B81" s="83" t="s">
        <v>217</v>
      </c>
      <c r="C81" s="88"/>
      <c r="D81" s="88">
        <v>46751</v>
      </c>
      <c r="E81" s="72" t="s">
        <v>96</v>
      </c>
      <c r="F81" s="72" t="s">
        <v>96</v>
      </c>
      <c r="G81" s="72" t="s">
        <v>57</v>
      </c>
      <c r="H81" s="72" t="s">
        <v>96</v>
      </c>
      <c r="I81" s="72" t="s">
        <v>96</v>
      </c>
      <c r="J81" s="72" t="s">
        <v>96</v>
      </c>
      <c r="K81" s="72" t="s">
        <v>96</v>
      </c>
      <c r="L81" s="72" t="s">
        <v>146</v>
      </c>
    </row>
  </sheetData>
  <mergeCells count="15">
    <mergeCell ref="B51:L51"/>
    <mergeCell ref="B66:L66"/>
    <mergeCell ref="J1:L1"/>
    <mergeCell ref="K5:K6"/>
    <mergeCell ref="L5:L6"/>
    <mergeCell ref="M5:M6"/>
    <mergeCell ref="B8:L8"/>
    <mergeCell ref="A3:M3"/>
    <mergeCell ref="A5:A6"/>
    <mergeCell ref="B5:B6"/>
    <mergeCell ref="C5:D5"/>
    <mergeCell ref="E5:F5"/>
    <mergeCell ref="G5:G6"/>
    <mergeCell ref="H5:H6"/>
    <mergeCell ref="I5:J5"/>
  </mergeCells>
  <pageMargins left="0.39370078740157483" right="0.39370078740157483" top="0.98425196850393704" bottom="0.39370078740157483" header="0.31496062992125984" footer="0.31496062992125984"/>
  <pageSetup paperSize="9" scale="57" firstPageNumber="25" fitToHeight="8" orientation="landscape" useFirstPageNumber="1" r:id="rId1"/>
  <headerFooter>
    <oddHeader>&amp;C&amp;"Times New Roman,обычный"&amp;12&amp;P</oddHeader>
  </headerFooter>
  <rowBreaks count="2" manualBreakCount="2">
    <brk id="52" max="12" man="1"/>
    <brk id="63" max="12" man="1"/>
  </rowBreaks>
  <colBreaks count="1" manualBreakCount="1">
    <brk id="12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1.1.Осн. пол. РП</vt:lpstr>
      <vt:lpstr>1.2. Показатели РП</vt:lpstr>
      <vt:lpstr>1.3. Пок. РП по мес.</vt:lpstr>
      <vt:lpstr>1.4. Мероприятия РП</vt:lpstr>
      <vt:lpstr>1.5. Фин. обес. РП</vt:lpstr>
      <vt:lpstr>1.6. Бюджет РП по месяцам</vt:lpstr>
      <vt:lpstr>План реализации РП -5</vt:lpstr>
      <vt:lpstr>'1.2. Показатели РП'!_bookmark5</vt:lpstr>
      <vt:lpstr>'1.4. Мероприятия РП'!_ftnref1</vt:lpstr>
      <vt:lpstr>'1.1.Осн. пол. РП'!_ftnref2</vt:lpstr>
      <vt:lpstr>'1.1.Осн. пол. РП'!_ftnref3</vt:lpstr>
      <vt:lpstr>'План реализации РП -5'!_ftnref4</vt:lpstr>
      <vt:lpstr>'План реализации РП -5'!_ftnref5</vt:lpstr>
      <vt:lpstr>'План реализации РП -5'!_ftnref6</vt:lpstr>
      <vt:lpstr>'План реализации РП -5'!_ftnref7</vt:lpstr>
      <vt:lpstr>'План реализации РП -5'!_ftnref8</vt:lpstr>
      <vt:lpstr>'План реализации РП -5'!_Hlk127704986</vt:lpstr>
      <vt:lpstr>'1.4. Мероприятия РП'!Заголовки_для_печати</vt:lpstr>
      <vt:lpstr>'1.5. Фин. обес. РП'!Заголовки_для_печати</vt:lpstr>
      <vt:lpstr>'План реализации РП -5'!Заголовки_для_печати</vt:lpstr>
      <vt:lpstr>'1.1.Осн. пол. РП'!Область_печати</vt:lpstr>
      <vt:lpstr>'1.2. Показатели РП'!Область_печати</vt:lpstr>
      <vt:lpstr>'1.3. Пок. РП по мес.'!Область_печати</vt:lpstr>
      <vt:lpstr>'1.4. Мероприятия РП'!Область_печати</vt:lpstr>
      <vt:lpstr>'1.5. Фин. обес. РП'!Область_печати</vt:lpstr>
      <vt:lpstr>'1.6. Бюджет РП по месяцам'!Область_печати</vt:lpstr>
      <vt:lpstr>'План реализации РП -5'!Область_печати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revision>5</cp:revision>
  <cp:lastPrinted>2025-12-15T09:50:29Z</cp:lastPrinted>
  <dcterms:created xsi:type="dcterms:W3CDTF">2023-05-16T06:08:28Z</dcterms:created>
  <dcterms:modified xsi:type="dcterms:W3CDTF">2025-12-15T09:50:32Z</dcterms:modified>
  <dc:language>ru-RU</dc:language>
</cp:coreProperties>
</file>